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40" windowWidth="12120" windowHeight="6930"/>
  </bookViews>
  <sheets>
    <sheet name="Лист1 (2)" sheetId="3" r:id="rId1"/>
  </sheets>
  <definedNames>
    <definedName name="_GoBack" localSheetId="0">'Лист1 (2)'!#REF!</definedName>
    <definedName name="_xlnm._FilterDatabase" localSheetId="0" hidden="1">'Лист1 (2)'!$A$11:$I$520</definedName>
    <definedName name="_xlnm.Print_Area" localSheetId="0">'Лист1 (2)'!$A$1:$H$520</definedName>
  </definedNames>
  <calcPr calcId="144525"/>
</workbook>
</file>

<file path=xl/calcChain.xml><?xml version="1.0" encoding="utf-8"?>
<calcChain xmlns="http://schemas.openxmlformats.org/spreadsheetml/2006/main">
  <c r="H231" i="3" l="1"/>
  <c r="H230" i="3" s="1"/>
  <c r="G231" i="3"/>
  <c r="G230" i="3" s="1"/>
  <c r="H228" i="3"/>
  <c r="H227" i="3" s="1"/>
  <c r="G228" i="3"/>
  <c r="G227" i="3" s="1"/>
  <c r="G333" i="3"/>
  <c r="G167" i="3"/>
  <c r="G133" i="3"/>
  <c r="H40" i="3"/>
  <c r="G40" i="3"/>
  <c r="H465" i="3"/>
  <c r="H464" i="3" s="1"/>
  <c r="G465" i="3"/>
  <c r="G464" i="3" s="1"/>
  <c r="H328" i="3" l="1"/>
  <c r="G328" i="3"/>
  <c r="G495" i="3" l="1"/>
  <c r="G396" i="3"/>
  <c r="G150" i="3" l="1"/>
  <c r="H468" i="3" l="1"/>
  <c r="H467" i="3" s="1"/>
  <c r="G468" i="3"/>
  <c r="G467" i="3" s="1"/>
  <c r="H452" i="3"/>
  <c r="H451" i="3" s="1"/>
  <c r="H450" i="3" s="1"/>
  <c r="G452" i="3"/>
  <c r="G451" i="3" s="1"/>
  <c r="G450" i="3" s="1"/>
  <c r="H373" i="3"/>
  <c r="H372" i="3" s="1"/>
  <c r="H371" i="3" s="1"/>
  <c r="H370" i="3" s="1"/>
  <c r="H369" i="3" s="1"/>
  <c r="H368" i="3" s="1"/>
  <c r="H367" i="3" s="1"/>
  <c r="G373" i="3"/>
  <c r="G372" i="3" s="1"/>
  <c r="G371" i="3" s="1"/>
  <c r="G370" i="3" s="1"/>
  <c r="G369" i="3" s="1"/>
  <c r="G368" i="3" s="1"/>
  <c r="G367" i="3" s="1"/>
  <c r="H267" i="3"/>
  <c r="H265" i="3" s="1"/>
  <c r="H264" i="3" s="1"/>
  <c r="H263" i="3" s="1"/>
  <c r="H262" i="3" s="1"/>
  <c r="H239" i="3"/>
  <c r="G239" i="3"/>
  <c r="H234" i="3"/>
  <c r="H233" i="3" s="1"/>
  <c r="H226" i="3" s="1"/>
  <c r="G234" i="3"/>
  <c r="G233" i="3" s="1"/>
  <c r="G226" i="3" s="1"/>
  <c r="G267" i="3"/>
  <c r="G266" i="3" s="1"/>
  <c r="H39" i="3"/>
  <c r="H37" i="3"/>
  <c r="H34" i="3"/>
  <c r="H32" i="3"/>
  <c r="G39" i="3"/>
  <c r="G37" i="3"/>
  <c r="G34" i="3"/>
  <c r="G32" i="3"/>
  <c r="H36" i="3" l="1"/>
  <c r="H31" i="3"/>
  <c r="G265" i="3"/>
  <c r="H266" i="3"/>
  <c r="G31" i="3"/>
  <c r="G36" i="3"/>
  <c r="G449" i="3" l="1"/>
  <c r="H58" i="3" l="1"/>
  <c r="H57" i="3" s="1"/>
  <c r="H56" i="3" s="1"/>
  <c r="H55" i="3" s="1"/>
  <c r="H54" i="3" s="1"/>
  <c r="H456" i="3"/>
  <c r="H455" i="3" s="1"/>
  <c r="H454" i="3" s="1"/>
  <c r="G456" i="3"/>
  <c r="G455" i="3" s="1"/>
  <c r="G454" i="3" s="1"/>
  <c r="H222" i="3"/>
  <c r="H221" i="3" s="1"/>
  <c r="G222" i="3"/>
  <c r="G221" i="3" s="1"/>
  <c r="H344" i="3"/>
  <c r="H343" i="3" s="1"/>
  <c r="H342" i="3" s="1"/>
  <c r="H341" i="3" s="1"/>
  <c r="G344" i="3"/>
  <c r="G343" i="3" s="1"/>
  <c r="G342" i="3" s="1"/>
  <c r="G341" i="3" s="1"/>
  <c r="G99" i="3" l="1"/>
  <c r="G98" i="3" s="1"/>
  <c r="H99" i="3"/>
  <c r="H98" i="3" s="1"/>
  <c r="H97" i="3" s="1"/>
  <c r="H96" i="3" s="1"/>
  <c r="H95" i="3" s="1"/>
  <c r="G97" i="3" l="1"/>
  <c r="G96" i="3" s="1"/>
  <c r="G95" i="3" s="1"/>
  <c r="H437" i="3"/>
  <c r="H436" i="3" s="1"/>
  <c r="G437" i="3"/>
  <c r="G436" i="3" s="1"/>
  <c r="H409" i="3"/>
  <c r="H408" i="3" s="1"/>
  <c r="G409" i="3"/>
  <c r="G408" i="3" s="1"/>
  <c r="H357" i="3"/>
  <c r="H356" i="3" s="1"/>
  <c r="H355" i="3" s="1"/>
  <c r="G357" i="3"/>
  <c r="G356" i="3" s="1"/>
  <c r="G355" i="3" s="1"/>
  <c r="H353" i="3"/>
  <c r="H352" i="3" s="1"/>
  <c r="G353" i="3"/>
  <c r="G352" i="3" s="1"/>
  <c r="H213" i="3"/>
  <c r="H212" i="3" s="1"/>
  <c r="H211" i="3" s="1"/>
  <c r="H210" i="3" s="1"/>
  <c r="G213" i="3"/>
  <c r="G212" i="3" s="1"/>
  <c r="G211" i="3" s="1"/>
  <c r="G210" i="3" s="1"/>
  <c r="H137" i="3"/>
  <c r="H136" i="3" s="1"/>
  <c r="H135" i="3" s="1"/>
  <c r="H134" i="3" s="1"/>
  <c r="G137" i="3"/>
  <c r="G136" i="3" s="1"/>
  <c r="G135" i="3" s="1"/>
  <c r="G134" i="3" s="1"/>
  <c r="H188" i="3"/>
  <c r="H187" i="3" s="1"/>
  <c r="H186" i="3" s="1"/>
  <c r="G188" i="3"/>
  <c r="G187" i="3" s="1"/>
  <c r="G186" i="3" s="1"/>
  <c r="H518" i="3" l="1"/>
  <c r="H517" i="3" s="1"/>
  <c r="H516" i="3" s="1"/>
  <c r="G518" i="3"/>
  <c r="G517" i="3" s="1"/>
  <c r="G516" i="3" s="1"/>
  <c r="H413" i="3"/>
  <c r="H412" i="3" s="1"/>
  <c r="H411" i="3" s="1"/>
  <c r="G413" i="3"/>
  <c r="G412" i="3" s="1"/>
  <c r="G411" i="3" s="1"/>
  <c r="H338" i="3"/>
  <c r="H337" i="3" s="1"/>
  <c r="H336" i="3" s="1"/>
  <c r="H335" i="3" s="1"/>
  <c r="H334" i="3" s="1"/>
  <c r="G338" i="3"/>
  <c r="G337" i="3" s="1"/>
  <c r="G336" i="3" s="1"/>
  <c r="G335" i="3" s="1"/>
  <c r="G334" i="3" s="1"/>
  <c r="H260" i="3"/>
  <c r="H259" i="3" s="1"/>
  <c r="H257" i="3"/>
  <c r="H256" i="3" s="1"/>
  <c r="H254" i="3"/>
  <c r="H253" i="3" s="1"/>
  <c r="G260" i="3"/>
  <c r="G259" i="3" s="1"/>
  <c r="G257" i="3"/>
  <c r="G256" i="3" s="1"/>
  <c r="G254" i="3"/>
  <c r="G253" i="3" s="1"/>
  <c r="G244" i="3"/>
  <c r="G243" i="3" s="1"/>
  <c r="G242" i="3" s="1"/>
  <c r="G241" i="3" s="1"/>
  <c r="H225" i="3"/>
  <c r="G225" i="3"/>
  <c r="H197" i="3"/>
  <c r="H196" i="3" s="1"/>
  <c r="H194" i="3"/>
  <c r="H193" i="3" s="1"/>
  <c r="G197" i="3"/>
  <c r="G196" i="3" s="1"/>
  <c r="G194" i="3"/>
  <c r="G193" i="3" s="1"/>
  <c r="H90" i="3"/>
  <c r="H89" i="3" s="1"/>
  <c r="G90" i="3"/>
  <c r="G89" i="3" s="1"/>
  <c r="G58" i="3"/>
  <c r="G57" i="3" s="1"/>
  <c r="G56" i="3" s="1"/>
  <c r="G55" i="3" s="1"/>
  <c r="G54" i="3" s="1"/>
  <c r="H380" i="3"/>
  <c r="H379" i="3" s="1"/>
  <c r="G380" i="3"/>
  <c r="G379" i="3" s="1"/>
  <c r="H252" i="3" l="1"/>
  <c r="G252" i="3"/>
  <c r="G192" i="3"/>
  <c r="G191" i="3" s="1"/>
  <c r="H192" i="3"/>
  <c r="H191" i="3" s="1"/>
  <c r="H310" i="3" l="1"/>
  <c r="H309" i="3" s="1"/>
  <c r="G310" i="3"/>
  <c r="G309" i="3" s="1"/>
  <c r="H306" i="3"/>
  <c r="H305" i="3" s="1"/>
  <c r="H304" i="3" s="1"/>
  <c r="G306" i="3"/>
  <c r="G305" i="3" s="1"/>
  <c r="G304" i="3" s="1"/>
  <c r="H448" i="3"/>
  <c r="H447" i="3" s="1"/>
  <c r="H446" i="3" s="1"/>
  <c r="H445" i="3" s="1"/>
  <c r="G448" i="3"/>
  <c r="G447" i="3" s="1"/>
  <c r="G446" i="3" s="1"/>
  <c r="G445" i="3" s="1"/>
  <c r="H365" i="3"/>
  <c r="H364" i="3" s="1"/>
  <c r="H363" i="3" s="1"/>
  <c r="G365" i="3"/>
  <c r="G364" i="3" s="1"/>
  <c r="G363" i="3" s="1"/>
  <c r="H52" i="3"/>
  <c r="H51" i="3" s="1"/>
  <c r="G52" i="3"/>
  <c r="G51" i="3" s="1"/>
  <c r="H362" i="3" l="1"/>
  <c r="H361" i="3" s="1"/>
  <c r="H360" i="3" s="1"/>
  <c r="H359" i="3" s="1"/>
  <c r="G362" i="3"/>
  <c r="G361" i="3" s="1"/>
  <c r="G360" i="3" s="1"/>
  <c r="G359" i="3" s="1"/>
  <c r="H383" i="3"/>
  <c r="H382" i="3" s="1"/>
  <c r="G383" i="3"/>
  <c r="G382" i="3" s="1"/>
  <c r="G378" i="3" l="1"/>
  <c r="G377" i="3" s="1"/>
  <c r="G376" i="3" s="1"/>
  <c r="G375" i="3" s="1"/>
  <c r="H378" i="3"/>
  <c r="H377" i="3" s="1"/>
  <c r="H376" i="3" s="1"/>
  <c r="H375" i="3" s="1"/>
  <c r="H93" i="3"/>
  <c r="H92" i="3" s="1"/>
  <c r="G93" i="3" l="1"/>
  <c r="G92" i="3" s="1"/>
  <c r="H219" i="3" l="1"/>
  <c r="H218" i="3" s="1"/>
  <c r="G219" i="3"/>
  <c r="G218" i="3" s="1"/>
  <c r="H389" i="3"/>
  <c r="H388" i="3" s="1"/>
  <c r="H387" i="3" s="1"/>
  <c r="H386" i="3" s="1"/>
  <c r="H385" i="3" s="1"/>
  <c r="G389" i="3"/>
  <c r="G388" i="3" s="1"/>
  <c r="G387" i="3" s="1"/>
  <c r="G386" i="3" s="1"/>
  <c r="G385" i="3" s="1"/>
  <c r="H502" i="3"/>
  <c r="H501" i="3" s="1"/>
  <c r="H505" i="3"/>
  <c r="H504" i="3" s="1"/>
  <c r="G505" i="3"/>
  <c r="G504" i="3" s="1"/>
  <c r="G502" i="3"/>
  <c r="G501" i="3" s="1"/>
  <c r="H440" i="3"/>
  <c r="H439" i="3" s="1"/>
  <c r="H443" i="3"/>
  <c r="H442" i="3" s="1"/>
  <c r="G443" i="3"/>
  <c r="G442" i="3" s="1"/>
  <c r="G440" i="3"/>
  <c r="G439" i="3" s="1"/>
  <c r="H431" i="3"/>
  <c r="H430" i="3" s="1"/>
  <c r="G431" i="3"/>
  <c r="G430" i="3" s="1"/>
  <c r="H238" i="3"/>
  <c r="G238" i="3"/>
  <c r="H237" i="3" l="1"/>
  <c r="H236" i="3" s="1"/>
  <c r="G237" i="3"/>
  <c r="G236" i="3" s="1"/>
  <c r="G224" i="3" s="1"/>
  <c r="G217" i="3"/>
  <c r="G216" i="3" s="1"/>
  <c r="G215" i="3" s="1"/>
  <c r="H217" i="3"/>
  <c r="H216" i="3" s="1"/>
  <c r="H215" i="3" s="1"/>
  <c r="H202" i="3"/>
  <c r="H201" i="3" s="1"/>
  <c r="H200" i="3" s="1"/>
  <c r="H199" i="3" s="1"/>
  <c r="H190" i="3" s="1"/>
  <c r="G202" i="3"/>
  <c r="G201" i="3" s="1"/>
  <c r="G200" i="3" s="1"/>
  <c r="G199" i="3" s="1"/>
  <c r="G190" i="3" s="1"/>
  <c r="H250" i="3"/>
  <c r="H249" i="3" s="1"/>
  <c r="H248" i="3" s="1"/>
  <c r="G250" i="3"/>
  <c r="G249" i="3" s="1"/>
  <c r="G248" i="3" s="1"/>
  <c r="G247" i="3" l="1"/>
  <c r="G246" i="3" s="1"/>
  <c r="H247" i="3"/>
  <c r="H246" i="3" s="1"/>
  <c r="H244" i="3" s="1"/>
  <c r="H243" i="3" s="1"/>
  <c r="H242" i="3" s="1"/>
  <c r="H241" i="3" s="1"/>
  <c r="H224" i="3" s="1"/>
  <c r="H273" i="3"/>
  <c r="H272" i="3" s="1"/>
  <c r="G273" i="3"/>
  <c r="G272" i="3" s="1"/>
  <c r="H271" i="3" l="1"/>
  <c r="H270" i="3" s="1"/>
  <c r="H269" i="3" s="1"/>
  <c r="G271" i="3"/>
  <c r="G270" i="3" s="1"/>
  <c r="G269" i="3" s="1"/>
  <c r="H110" i="3"/>
  <c r="G110" i="3"/>
  <c r="H514" i="3" l="1"/>
  <c r="H512" i="3"/>
  <c r="H499" i="3"/>
  <c r="H497" i="3"/>
  <c r="H494" i="3"/>
  <c r="H493" i="3" s="1"/>
  <c r="H491" i="3"/>
  <c r="H489" i="3"/>
  <c r="H485" i="3"/>
  <c r="H484" i="3" s="1"/>
  <c r="H482" i="3"/>
  <c r="H481" i="3" s="1"/>
  <c r="H476" i="3"/>
  <c r="H475" i="3" s="1"/>
  <c r="H474" i="3" s="1"/>
  <c r="H473" i="3" s="1"/>
  <c r="H471" i="3"/>
  <c r="H470" i="3" s="1"/>
  <c r="H462" i="3"/>
  <c r="H461" i="3" s="1"/>
  <c r="H434" i="3"/>
  <c r="H433" i="3" s="1"/>
  <c r="H428" i="3"/>
  <c r="H427" i="3" s="1"/>
  <c r="H425" i="3"/>
  <c r="H424" i="3" s="1"/>
  <c r="H422" i="3"/>
  <c r="H421" i="3" s="1"/>
  <c r="H419" i="3"/>
  <c r="H418" i="3" s="1"/>
  <c r="H406" i="3"/>
  <c r="H405" i="3" s="1"/>
  <c r="H403" i="3"/>
  <c r="H402" i="3" s="1"/>
  <c r="H395" i="3"/>
  <c r="H394" i="3" s="1"/>
  <c r="H393" i="3" s="1"/>
  <c r="H392" i="3" s="1"/>
  <c r="H391" i="3" s="1"/>
  <c r="H350" i="3"/>
  <c r="H349" i="3" s="1"/>
  <c r="H348" i="3" s="1"/>
  <c r="H332" i="3"/>
  <c r="H331" i="3" s="1"/>
  <c r="H330" i="3" s="1"/>
  <c r="H326" i="3"/>
  <c r="H325" i="3" s="1"/>
  <c r="H324" i="3" s="1"/>
  <c r="H322" i="3"/>
  <c r="H321" i="3" s="1"/>
  <c r="H320" i="3" s="1"/>
  <c r="H313" i="3"/>
  <c r="H312" i="3" s="1"/>
  <c r="H308" i="3" s="1"/>
  <c r="H302" i="3"/>
  <c r="H301" i="3" s="1"/>
  <c r="H300" i="3" s="1"/>
  <c r="H298" i="3"/>
  <c r="H297" i="3" s="1"/>
  <c r="H296" i="3" s="1"/>
  <c r="H295" i="3" s="1"/>
  <c r="H294" i="3" s="1"/>
  <c r="H291" i="3"/>
  <c r="H290" i="3" s="1"/>
  <c r="H288" i="3"/>
  <c r="H287" i="3" s="1"/>
  <c r="H280" i="3"/>
  <c r="H279" i="3" s="1"/>
  <c r="H278" i="3" s="1"/>
  <c r="H277" i="3" s="1"/>
  <c r="H276" i="3" s="1"/>
  <c r="H275" i="3" s="1"/>
  <c r="H208" i="3"/>
  <c r="H207" i="3" s="1"/>
  <c r="H206" i="3" s="1"/>
  <c r="H205" i="3" s="1"/>
  <c r="H204" i="3" s="1"/>
  <c r="H184" i="3"/>
  <c r="H182" i="3"/>
  <c r="H180" i="3"/>
  <c r="H173" i="3"/>
  <c r="H172" i="3" s="1"/>
  <c r="H171" i="3" s="1"/>
  <c r="H169" i="3"/>
  <c r="H168" i="3" s="1"/>
  <c r="H166" i="3"/>
  <c r="H165" i="3" s="1"/>
  <c r="H159" i="3"/>
  <c r="H158" i="3" s="1"/>
  <c r="H156" i="3"/>
  <c r="H155" i="3" s="1"/>
  <c r="H149" i="3"/>
  <c r="H148" i="3" s="1"/>
  <c r="H147" i="3" s="1"/>
  <c r="H146" i="3" s="1"/>
  <c r="H145" i="3" s="1"/>
  <c r="H144" i="3" s="1"/>
  <c r="H142" i="3"/>
  <c r="H141" i="3" s="1"/>
  <c r="H140" i="3" s="1"/>
  <c r="H139" i="3" s="1"/>
  <c r="H132" i="3"/>
  <c r="H131" i="3" s="1"/>
  <c r="H130" i="3" s="1"/>
  <c r="H129" i="3" s="1"/>
  <c r="H125" i="3"/>
  <c r="H124" i="3" s="1"/>
  <c r="H122" i="3"/>
  <c r="H121" i="3" s="1"/>
  <c r="H119" i="3"/>
  <c r="H118" i="3" s="1"/>
  <c r="H116" i="3"/>
  <c r="H115" i="3" s="1"/>
  <c r="H109" i="3"/>
  <c r="H108" i="3" s="1"/>
  <c r="H105" i="3"/>
  <c r="H104" i="3" s="1"/>
  <c r="H103" i="3" s="1"/>
  <c r="H102" i="3" s="1"/>
  <c r="H87" i="3"/>
  <c r="H86" i="3" s="1"/>
  <c r="H84" i="3"/>
  <c r="H83" i="3" s="1"/>
  <c r="H77" i="3"/>
  <c r="H76" i="3" s="1"/>
  <c r="H75" i="3" s="1"/>
  <c r="H74" i="3" s="1"/>
  <c r="H73" i="3" s="1"/>
  <c r="H72" i="3" s="1"/>
  <c r="H70" i="3"/>
  <c r="H69" i="3" s="1"/>
  <c r="H68" i="3" s="1"/>
  <c r="H67" i="3" s="1"/>
  <c r="H66" i="3" s="1"/>
  <c r="H64" i="3"/>
  <c r="H63" i="3" s="1"/>
  <c r="H62" i="3" s="1"/>
  <c r="H61" i="3" s="1"/>
  <c r="H49" i="3"/>
  <c r="H47" i="3"/>
  <c r="H42" i="3"/>
  <c r="H41" i="3" s="1"/>
  <c r="H29" i="3"/>
  <c r="H28" i="3" s="1"/>
  <c r="H25" i="3"/>
  <c r="H24" i="3" s="1"/>
  <c r="H22" i="3"/>
  <c r="H21" i="3" s="1"/>
  <c r="H17" i="3"/>
  <c r="H16" i="3" s="1"/>
  <c r="H15" i="3" s="1"/>
  <c r="H14" i="3" s="1"/>
  <c r="H114" i="3" l="1"/>
  <c r="H113" i="3" s="1"/>
  <c r="H112" i="3" s="1"/>
  <c r="H27" i="3"/>
  <c r="H417" i="3"/>
  <c r="H416" i="3" s="1"/>
  <c r="H415" i="3" s="1"/>
  <c r="H401" i="3"/>
  <c r="H400" i="3" s="1"/>
  <c r="H399" i="3" s="1"/>
  <c r="H128" i="3"/>
  <c r="H127" i="3" s="1"/>
  <c r="H82" i="3"/>
  <c r="H81" i="3" s="1"/>
  <c r="H80" i="3" s="1"/>
  <c r="H79" i="3" s="1"/>
  <c r="H293" i="3"/>
  <c r="H60" i="3"/>
  <c r="H347" i="3"/>
  <c r="H511" i="3"/>
  <c r="H510" i="3" s="1"/>
  <c r="H488" i="3"/>
  <c r="H460" i="3"/>
  <c r="H459" i="3" s="1"/>
  <c r="H458" i="3" s="1"/>
  <c r="H496" i="3"/>
  <c r="H179" i="3"/>
  <c r="H178" i="3" s="1"/>
  <c r="H177" i="3" s="1"/>
  <c r="H176" i="3" s="1"/>
  <c r="H175" i="3" s="1"/>
  <c r="H154" i="3"/>
  <c r="H153" i="3" s="1"/>
  <c r="H107" i="3"/>
  <c r="H164" i="3"/>
  <c r="H163" i="3" s="1"/>
  <c r="H162" i="3" s="1"/>
  <c r="H161" i="3" s="1"/>
  <c r="H319" i="3"/>
  <c r="H286" i="3"/>
  <c r="H285" i="3" s="1"/>
  <c r="H284" i="3" s="1"/>
  <c r="H283" i="3" s="1"/>
  <c r="H46" i="3"/>
  <c r="H20" i="3"/>
  <c r="H480" i="3"/>
  <c r="H152" i="3" l="1"/>
  <c r="H346" i="3"/>
  <c r="H340" i="3" s="1"/>
  <c r="H509" i="3"/>
  <c r="H508" i="3" s="1"/>
  <c r="H507" i="3" s="1"/>
  <c r="H45" i="3"/>
  <c r="H44" i="3" s="1"/>
  <c r="H487" i="3"/>
  <c r="H479" i="3" s="1"/>
  <c r="H478" i="3" s="1"/>
  <c r="H282" i="3"/>
  <c r="H101" i="3"/>
  <c r="H318" i="3"/>
  <c r="H317" i="3" s="1"/>
  <c r="H19" i="3"/>
  <c r="H13" i="3" l="1"/>
  <c r="H12" i="3" s="1"/>
  <c r="H398" i="3"/>
  <c r="H397" i="3" s="1"/>
  <c r="H316" i="3"/>
  <c r="H315" i="3" s="1"/>
  <c r="H151" i="3"/>
  <c r="G156" i="3"/>
  <c r="G155" i="3" s="1"/>
  <c r="H520" i="3" l="1"/>
  <c r="G184" i="3"/>
  <c r="G280" i="3"/>
  <c r="G279" i="3" s="1"/>
  <c r="G278" i="3" s="1"/>
  <c r="G277" i="3" s="1"/>
  <c r="G276" i="3" s="1"/>
  <c r="G514" i="3" l="1"/>
  <c r="G512" i="3"/>
  <c r="G499" i="3"/>
  <c r="G497" i="3"/>
  <c r="G494" i="3"/>
  <c r="G493" i="3" s="1"/>
  <c r="G491" i="3"/>
  <c r="G489" i="3"/>
  <c r="G485" i="3"/>
  <c r="G484" i="3" s="1"/>
  <c r="G482" i="3"/>
  <c r="G481" i="3" s="1"/>
  <c r="G476" i="3"/>
  <c r="G475" i="3" s="1"/>
  <c r="G474" i="3" s="1"/>
  <c r="G473" i="3" s="1"/>
  <c r="G471" i="3"/>
  <c r="G470" i="3" s="1"/>
  <c r="G462" i="3"/>
  <c r="G461" i="3" s="1"/>
  <c r="G434" i="3"/>
  <c r="G433" i="3" s="1"/>
  <c r="G428" i="3"/>
  <c r="G427" i="3" s="1"/>
  <c r="G425" i="3"/>
  <c r="G424" i="3" s="1"/>
  <c r="G422" i="3"/>
  <c r="G421" i="3" s="1"/>
  <c r="G419" i="3"/>
  <c r="G418" i="3" s="1"/>
  <c r="G406" i="3"/>
  <c r="G405" i="3" s="1"/>
  <c r="G403" i="3"/>
  <c r="G402" i="3" s="1"/>
  <c r="G395" i="3"/>
  <c r="G394" i="3" s="1"/>
  <c r="G393" i="3" s="1"/>
  <c r="G392" i="3" s="1"/>
  <c r="G391" i="3" s="1"/>
  <c r="G350" i="3"/>
  <c r="G349" i="3" s="1"/>
  <c r="G348" i="3" s="1"/>
  <c r="G332" i="3"/>
  <c r="G331" i="3" s="1"/>
  <c r="G330" i="3" s="1"/>
  <c r="G326" i="3"/>
  <c r="G325" i="3" s="1"/>
  <c r="G324" i="3" s="1"/>
  <c r="G322" i="3"/>
  <c r="G321" i="3" s="1"/>
  <c r="G320" i="3" s="1"/>
  <c r="G313" i="3"/>
  <c r="G312" i="3" s="1"/>
  <c r="G308" i="3" s="1"/>
  <c r="G302" i="3"/>
  <c r="G301" i="3" s="1"/>
  <c r="G300" i="3" s="1"/>
  <c r="G298" i="3"/>
  <c r="G297" i="3" s="1"/>
  <c r="G296" i="3" s="1"/>
  <c r="G295" i="3" s="1"/>
  <c r="G294" i="3" s="1"/>
  <c r="G288" i="3"/>
  <c r="G287" i="3" s="1"/>
  <c r="G291" i="3"/>
  <c r="G290" i="3" s="1"/>
  <c r="G275" i="3"/>
  <c r="G264" i="3"/>
  <c r="G263" i="3" s="1"/>
  <c r="G262" i="3" s="1"/>
  <c r="G208" i="3"/>
  <c r="G207" i="3" s="1"/>
  <c r="G206" i="3" s="1"/>
  <c r="G205" i="3" s="1"/>
  <c r="G204" i="3" s="1"/>
  <c r="G182" i="3"/>
  <c r="G180" i="3"/>
  <c r="G173" i="3"/>
  <c r="G172" i="3" s="1"/>
  <c r="G171" i="3" s="1"/>
  <c r="G169" i="3"/>
  <c r="G168" i="3" s="1"/>
  <c r="G166" i="3"/>
  <c r="G165" i="3" s="1"/>
  <c r="G159" i="3"/>
  <c r="G158" i="3" s="1"/>
  <c r="G149" i="3"/>
  <c r="G148" i="3" s="1"/>
  <c r="G147" i="3" s="1"/>
  <c r="G146" i="3" s="1"/>
  <c r="G145" i="3" s="1"/>
  <c r="G144" i="3" s="1"/>
  <c r="G142" i="3"/>
  <c r="G141" i="3" s="1"/>
  <c r="G140" i="3" s="1"/>
  <c r="G139" i="3" s="1"/>
  <c r="G132" i="3"/>
  <c r="G131" i="3" s="1"/>
  <c r="G125" i="3"/>
  <c r="G124" i="3" s="1"/>
  <c r="G122" i="3"/>
  <c r="G121" i="3" s="1"/>
  <c r="G119" i="3"/>
  <c r="G118" i="3" s="1"/>
  <c r="G116" i="3"/>
  <c r="G115" i="3" s="1"/>
  <c r="G109" i="3"/>
  <c r="G108" i="3" s="1"/>
  <c r="G105" i="3"/>
  <c r="G104" i="3" s="1"/>
  <c r="G103" i="3" s="1"/>
  <c r="G102" i="3" s="1"/>
  <c r="G87" i="3"/>
  <c r="G86" i="3" s="1"/>
  <c r="G84" i="3"/>
  <c r="G83" i="3" s="1"/>
  <c r="G77" i="3"/>
  <c r="G76" i="3" s="1"/>
  <c r="G75" i="3" s="1"/>
  <c r="G74" i="3" s="1"/>
  <c r="G73" i="3" s="1"/>
  <c r="G72" i="3" s="1"/>
  <c r="G70" i="3"/>
  <c r="G69" i="3" s="1"/>
  <c r="G68" i="3" s="1"/>
  <c r="G67" i="3" s="1"/>
  <c r="G66" i="3" s="1"/>
  <c r="G64" i="3"/>
  <c r="G63" i="3" s="1"/>
  <c r="G62" i="3" s="1"/>
  <c r="G61" i="3" s="1"/>
  <c r="G49" i="3"/>
  <c r="G47" i="3"/>
  <c r="G42" i="3"/>
  <c r="G41" i="3" s="1"/>
  <c r="G29" i="3"/>
  <c r="G28" i="3" s="1"/>
  <c r="G25" i="3"/>
  <c r="G24" i="3" s="1"/>
  <c r="G22" i="3"/>
  <c r="G21" i="3" s="1"/>
  <c r="G17" i="3"/>
  <c r="G16" i="3" s="1"/>
  <c r="G15" i="3" s="1"/>
  <c r="G14" i="3" s="1"/>
  <c r="G114" i="3" l="1"/>
  <c r="G113" i="3" s="1"/>
  <c r="G112" i="3" s="1"/>
  <c r="G27" i="3"/>
  <c r="G401" i="3"/>
  <c r="G400" i="3" s="1"/>
  <c r="G399" i="3" s="1"/>
  <c r="G417" i="3"/>
  <c r="G82" i="3"/>
  <c r="G81" i="3" s="1"/>
  <c r="G80" i="3" s="1"/>
  <c r="G79" i="3" s="1"/>
  <c r="G293" i="3"/>
  <c r="G60" i="3"/>
  <c r="G107" i="3"/>
  <c r="G130" i="3"/>
  <c r="G129" i="3" s="1"/>
  <c r="G154" i="3"/>
  <c r="G153" i="3" s="1"/>
  <c r="G347" i="3"/>
  <c r="G179" i="3"/>
  <c r="G178" i="3" s="1"/>
  <c r="G177" i="3" s="1"/>
  <c r="G176" i="3" s="1"/>
  <c r="G175" i="3" s="1"/>
  <c r="G511" i="3"/>
  <c r="G510" i="3" s="1"/>
  <c r="G488" i="3"/>
  <c r="G496" i="3"/>
  <c r="G480" i="3"/>
  <c r="G319" i="3"/>
  <c r="G286" i="3"/>
  <c r="G285" i="3" s="1"/>
  <c r="G284" i="3" s="1"/>
  <c r="G283" i="3" s="1"/>
  <c r="G164" i="3"/>
  <c r="G163" i="3" s="1"/>
  <c r="G162" i="3" s="1"/>
  <c r="G161" i="3" s="1"/>
  <c r="G46" i="3"/>
  <c r="G45" i="3" s="1"/>
  <c r="G20" i="3"/>
  <c r="G152" i="3" l="1"/>
  <c r="G346" i="3"/>
  <c r="G340" i="3" s="1"/>
  <c r="G128" i="3"/>
  <c r="G127" i="3" s="1"/>
  <c r="G509" i="3"/>
  <c r="G508" i="3" s="1"/>
  <c r="G507" i="3" s="1"/>
  <c r="G487" i="3"/>
  <c r="G318" i="3"/>
  <c r="G317" i="3" s="1"/>
  <c r="G19" i="3"/>
  <c r="G101" i="3"/>
  <c r="G316" i="3" l="1"/>
  <c r="G315" i="3" s="1"/>
  <c r="G460" i="3" l="1"/>
  <c r="G459" i="3" s="1"/>
  <c r="G458" i="3" s="1"/>
  <c r="G416" i="3"/>
  <c r="G415" i="3" s="1"/>
  <c r="G44" i="3" l="1"/>
  <c r="G13" i="3" s="1"/>
  <c r="G12" i="3" s="1"/>
  <c r="G479" i="3" l="1"/>
  <c r="G478" i="3" s="1"/>
  <c r="G282" i="3" l="1"/>
  <c r="G151" i="3" s="1"/>
  <c r="G398" i="3" l="1"/>
  <c r="G397" i="3" s="1"/>
  <c r="G520" i="3" l="1"/>
</calcChain>
</file>

<file path=xl/sharedStrings.xml><?xml version="1.0" encoding="utf-8"?>
<sst xmlns="http://schemas.openxmlformats.org/spreadsheetml/2006/main" count="2154" uniqueCount="368">
  <si>
    <t>Общегосударственные вопросы</t>
  </si>
  <si>
    <t>Центральный аппарат</t>
  </si>
  <si>
    <t>Другие общегосударственные вопросы</t>
  </si>
  <si>
    <t>Национальная  экономика</t>
  </si>
  <si>
    <t>Образование</t>
  </si>
  <si>
    <t>Дошкольное образование</t>
  </si>
  <si>
    <t>Детские дошкольные учреждения</t>
  </si>
  <si>
    <t>Общее образование</t>
  </si>
  <si>
    <t>Учреждения по внешкольной работе с детьми</t>
  </si>
  <si>
    <t>Социальная  политика</t>
  </si>
  <si>
    <t>Пенсионное обеспечение</t>
  </si>
  <si>
    <t>Социальное обеспечение населения</t>
  </si>
  <si>
    <t>Итого расходов</t>
  </si>
  <si>
    <t>Национальная безопасность и правоохранительная деятельность</t>
  </si>
  <si>
    <t>Глава муниципального образования</t>
  </si>
  <si>
    <t>Межбюджетные трансферты</t>
  </si>
  <si>
    <t>10</t>
  </si>
  <si>
    <t>Резервные фонды местных администраций</t>
  </si>
  <si>
    <t>Выравнивание бюджетной обеспеченности поселений из районного фонда финансовой поддержки</t>
  </si>
  <si>
    <t>Иные межбюджетные трансферты</t>
  </si>
  <si>
    <t>Охрана семьи и детства</t>
  </si>
  <si>
    <t>12</t>
  </si>
  <si>
    <t>Физическая культура и спорт</t>
  </si>
  <si>
    <t>Реализация других функций, связанных с обеспечением национальной безопасности и правоохранительной деятельности</t>
  </si>
  <si>
    <t>Массовый спорт</t>
  </si>
  <si>
    <t>11</t>
  </si>
  <si>
    <t>Прочие межбюджетные трансферты общего характера</t>
  </si>
  <si>
    <t xml:space="preserve">Выполнение других обязательств государства </t>
  </si>
  <si>
    <t>Уплата налогов, сборов и иных платежей</t>
  </si>
  <si>
    <t>Иные бюджетные ассигнования</t>
  </si>
  <si>
    <t>Субсидии бюджетным учреждениям</t>
  </si>
  <si>
    <t>Публичные нормативные социальные выплаты гражданам</t>
  </si>
  <si>
    <t>Оценка недвижимости, признание прав и регулирование отношений по муниципальной собственности</t>
  </si>
  <si>
    <t>Ежемесячное денежное вознаграждение почетным гражданам</t>
  </si>
  <si>
    <t>Назначение и выплата ежемесячных денежных средств лицам из числа детей-сирот и детей, оставшихся без попечения родителей, ранее находившимся под опекой (попечительством), достигшим 18 лет и продолжающим обучение по очной форме обучения в общеобразовательных учреждениях</t>
  </si>
  <si>
    <t>Выравнивание бюджетной обеспеченности поселений из районного фонда финансовой поддержки (в части субвенций, из краевого бюджета на исполнение местного самоуправления муниципальных полномочий по расчету и предоставлению дотаций поселениям на выравнивание бюджетной обеспеченности</t>
  </si>
  <si>
    <t>Строительство, модернизация, ремонт и содержание автомобильных дорог общего пользования , в том числе дорог в поселениях (за исключением автомобильных дорог федерального значения)</t>
  </si>
  <si>
    <t>800</t>
  </si>
  <si>
    <t>Социальное обеспечение и иные выплаты населению</t>
  </si>
  <si>
    <t>Функционирование законодательных   (представительных) органов государственной власти и представительных органов муниципальных образований</t>
  </si>
  <si>
    <t>Ежемесячные денежные средства на содержание детей-сирот и детей, оставшихся без попечения родителей в приемных семьях</t>
  </si>
  <si>
    <t>Назначение и выплата вознаграждения приемным родителям</t>
  </si>
  <si>
    <t>Ежемесячные денежные средства на содержание детей-сирот и детей, оставшихся без попечения родителей в  семьях опекунов (попечителей)</t>
  </si>
  <si>
    <t xml:space="preserve">Непрограммная деятельность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</si>
  <si>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</si>
  <si>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</si>
  <si>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Иные закупки товаров, работ и услуг для обеспечения государственных (муниципальных) нужд</t>
  </si>
  <si>
    <t>Основное мероприятие "Финансовое обеспечение деятельности Комитета по финансам муниципального района "Карымский район"</t>
  </si>
  <si>
    <t>Подпрограмма "Управление муниципальным имуществом"</t>
  </si>
  <si>
    <t>Основное мероприятие "Оценка недвижимости, признание прав и регулирование отношений по муниципальной собственности"</t>
  </si>
  <si>
    <t xml:space="preserve">Основное мероприятие  "Содержание и использование имущества казны муниципального района" </t>
  </si>
  <si>
    <t>Подпрограмма "Развитие системы дошкольного образования"</t>
  </si>
  <si>
    <t>Предоставление субсидий бюджетным, автономным учреждениям и иным некоммерческим организациям</t>
  </si>
  <si>
    <t>Школы, детские сады, школы начальные, неполные средние и средние</t>
  </si>
  <si>
    <t>Непрограммная деятельность</t>
  </si>
  <si>
    <t>Доплаты к пенсиям муниципальных служащих</t>
  </si>
  <si>
    <t>Мероприятия в области физической культуры и спорта</t>
  </si>
  <si>
    <t>Дотации</t>
  </si>
  <si>
    <t xml:space="preserve">Культура </t>
  </si>
  <si>
    <t>Дополнительное образование детей</t>
  </si>
  <si>
    <t>Библиотечно-досуговые центры</t>
  </si>
  <si>
    <t>Мероприятия в области культуры</t>
  </si>
  <si>
    <t>Обеспечение деятельности финансовых, налоговых и таможенных органов ии органов финансового (финансово- бюджетного)надзора</t>
  </si>
  <si>
    <t>Другие вопросы в области образования</t>
  </si>
  <si>
    <t>Подпрограмма "Обеспечение реализации муниципальной программы"</t>
  </si>
  <si>
    <t>Подпрограмма "Совершенствование социальной поддержки семьи и детей"</t>
  </si>
  <si>
    <t>Учебно-методические кабинеты, централизованные бухгалтерии, группы хозяйственного обслуживания</t>
  </si>
  <si>
    <t>Администрация муниципального района "Карымский район"</t>
  </si>
  <si>
    <t>Совет муниципального района  "Карымский район"</t>
  </si>
  <si>
    <t>Контрольно-счетная палата муниципального района "Карымский район"</t>
  </si>
  <si>
    <t>Комитет по финансам муниципального района "Карымский район"</t>
  </si>
  <si>
    <t>Комитет по управлению имуществом, земельным вопросам и градостроительной деятельности администрации муниципального района "Карымский район"</t>
  </si>
  <si>
    <t>Муниципальное казенное учреждение Комитет образования администрации муниципального района "Карымский район"</t>
  </si>
  <si>
    <t>Дорожное хозяйство (дорожные фонды)</t>
  </si>
  <si>
    <t>Средства массовой информации</t>
  </si>
  <si>
    <t>Периодическая печать и издательства</t>
  </si>
  <si>
    <t>Учреждения, осуществляющие информирование населения о деятельности и решениях органов власти муниципального района "Карымский район"</t>
  </si>
  <si>
    <t>Субсидии автономным учреждениям</t>
  </si>
  <si>
    <t>Премии и гранты</t>
  </si>
  <si>
    <t>Подпрограмма "Развитие культуры в муниципальном районе "Карымский район"</t>
  </si>
  <si>
    <t>Подпрограмма "Развитие физической культуры и массового спорта в муниципальном районе "Карымский район"</t>
  </si>
  <si>
    <t>Снижение доступности наркотических веществ – производных дикорастущей конопли</t>
  </si>
  <si>
    <t>Внедрение и обеспечение функционирования модели персонифицированного финансирования дополнительного образования детей</t>
  </si>
  <si>
    <t>Межбюджетные трансферты на выравнивание обеспеченности поселений на реализацию отдельных расходных полномочий</t>
  </si>
  <si>
    <t>77 0 00 00000</t>
  </si>
  <si>
    <t>77 0 00 20300</t>
  </si>
  <si>
    <t>77 0 00 92300</t>
  </si>
  <si>
    <t>77 0 00 49101</t>
  </si>
  <si>
    <t>77 0 00 20400</t>
  </si>
  <si>
    <t>77 0 00 07050</t>
  </si>
  <si>
    <t>77 0 00 79207</t>
  </si>
  <si>
    <t>77 0 00 00701</t>
  </si>
  <si>
    <t>Межбюджетные трансферты из бюджетов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</si>
  <si>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Межбюджетные трансфертыиз бюджета муниципального района бюджетам поселений на осуществление части полномочий по решению вопросов местного значения в соответствии с заключенными соглашениями</t>
  </si>
  <si>
    <t>77 0 00 Р1406</t>
  </si>
  <si>
    <t>77 0 00 П1306</t>
  </si>
  <si>
    <t>77 0 00 Г8604</t>
  </si>
  <si>
    <t>13 0 00 00000</t>
  </si>
  <si>
    <t>13 0 00 92305</t>
  </si>
  <si>
    <t>77 0 00 20500</t>
  </si>
  <si>
    <t>Руководитель контрольно-счетной палаты, его заместители и аудиторы</t>
  </si>
  <si>
    <t>77 0 00 77265</t>
  </si>
  <si>
    <t>77 0 00 79265</t>
  </si>
  <si>
    <t>Организация бесплатного питания обучающихся с ограниченными возможностями (детей-инвалидов), осваивающих адаптированные образовательные программы в муниципальных общеобразовательных организациях на территории муниципального района</t>
  </si>
  <si>
    <t>Расходы на выплаты персоналу казенных учреждений</t>
  </si>
  <si>
    <t>Социальные выплаты гражданам, кроме публичных нормативных социальных выплат</t>
  </si>
  <si>
    <t>Защита населения и территории  от  чрезвычайных ситуаций природного и техногенного характера, пожарная безопасность</t>
  </si>
  <si>
    <t>Организация отдыха, оздоровления, занятости детей и подростков</t>
  </si>
  <si>
    <t>Закупка товаров, работ и услуг для обеспечения государственных (муниципальных) нужд</t>
  </si>
  <si>
    <t>Культура, кинематография</t>
  </si>
  <si>
    <t>Межбюджетные трансферты общего характера бюджетам бюджетной системы Российской  Федерации</t>
  </si>
  <si>
    <t>Осуществление государственного полномочия по созданию административных комиссий в Забайкальском крае</t>
  </si>
  <si>
    <t>Подпрограмма "Развитие системы начального общего, основного общего, среднего общего образования"</t>
  </si>
  <si>
    <t>77 0 00 79202</t>
  </si>
  <si>
    <t>Единая субвенция местным бюджетам</t>
  </si>
  <si>
    <t>Мероприятия в области финансовой грамотности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</si>
  <si>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</si>
  <si>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Муниципальная программа "Управление и распоряжение муниципальной собственностью муниципального района "Карымский район"</t>
  </si>
  <si>
    <t xml:space="preserve">Муниципальная программа "Развитие системы образования муниципального района "Карымский район" </t>
  </si>
  <si>
    <t xml:space="preserve">Муниципальная программа "Социальная поддержка граждан муниципального района "Карымский район" </t>
  </si>
  <si>
    <t xml:space="preserve">Муниципальная программа "Развитие культуры, молодежной политики, физической культуры и спорта в муниципальном районе "Карымский район"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</si>
  <si>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</si>
  <si>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</si>
  <si>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Дотации на выравнивание бюджетной обеспеченности субъектов Российской Федерации и муниципальных образований</t>
  </si>
  <si>
    <t>01</t>
  </si>
  <si>
    <t>02</t>
  </si>
  <si>
    <t>100</t>
  </si>
  <si>
    <t>120</t>
  </si>
  <si>
    <t>04</t>
  </si>
  <si>
    <t>03 0 00 00000</t>
  </si>
  <si>
    <t>03 0 00 20400</t>
  </si>
  <si>
    <t>03 0 00 79206</t>
  </si>
  <si>
    <t>13</t>
  </si>
  <si>
    <t>300</t>
  </si>
  <si>
    <t>320</t>
  </si>
  <si>
    <t>850</t>
  </si>
  <si>
    <t>03</t>
  </si>
  <si>
    <t>07 0 00 00000</t>
  </si>
  <si>
    <t>07 0 00 00247</t>
  </si>
  <si>
    <t>110</t>
  </si>
  <si>
    <t>05</t>
  </si>
  <si>
    <t>07</t>
  </si>
  <si>
    <t>09</t>
  </si>
  <si>
    <t>09 0 00 00000</t>
  </si>
  <si>
    <t>09 2 00 00000</t>
  </si>
  <si>
    <t>09 2 00 79211</t>
  </si>
  <si>
    <t>08</t>
  </si>
  <si>
    <t>05 0 00 00000</t>
  </si>
  <si>
    <t>05 1 00 00000</t>
  </si>
  <si>
    <t>05 1 00 00425</t>
  </si>
  <si>
    <t>600</t>
  </si>
  <si>
    <t>610</t>
  </si>
  <si>
    <t>05 1 00 00515</t>
  </si>
  <si>
    <t>310</t>
  </si>
  <si>
    <t>09 1 00 00000</t>
  </si>
  <si>
    <t>09 1 00 72403</t>
  </si>
  <si>
    <t>09 1 00 72411</t>
  </si>
  <si>
    <t>09 1 00 72421</t>
  </si>
  <si>
    <t>09 1 00 72431</t>
  </si>
  <si>
    <t>350</t>
  </si>
  <si>
    <t>06</t>
  </si>
  <si>
    <t>200</t>
  </si>
  <si>
    <t>240</t>
  </si>
  <si>
    <t>500</t>
  </si>
  <si>
    <t>06 0 00 00000</t>
  </si>
  <si>
    <t>06 4 00 00000</t>
  </si>
  <si>
    <t>06 4 01 00000</t>
  </si>
  <si>
    <t>06 4 01 20400</t>
  </si>
  <si>
    <t>06 4 01 79202</t>
  </si>
  <si>
    <t>06 4 02 00000</t>
  </si>
  <si>
    <t>06 4 02 00452</t>
  </si>
  <si>
    <t>05 3 00 00000</t>
  </si>
  <si>
    <t>05 3 00 00512</t>
  </si>
  <si>
    <t>14</t>
  </si>
  <si>
    <t>06 2 00 00000</t>
  </si>
  <si>
    <t>06 2 01 00000</t>
  </si>
  <si>
    <t>06 2 01 Д1601</t>
  </si>
  <si>
    <t>510</t>
  </si>
  <si>
    <t>06 2 01 78060</t>
  </si>
  <si>
    <t>01 0 00 00000</t>
  </si>
  <si>
    <t>01 2 00 00000</t>
  </si>
  <si>
    <t>01 2 00 31502</t>
  </si>
  <si>
    <t>540</t>
  </si>
  <si>
    <t>06 3 00 00000</t>
  </si>
  <si>
    <t>06 3 01 00000</t>
  </si>
  <si>
    <t>06 3 01 С1106</t>
  </si>
  <si>
    <t>01 1 00 00000</t>
  </si>
  <si>
    <t>01 1 01 00000</t>
  </si>
  <si>
    <t>01 1 01 90200</t>
  </si>
  <si>
    <t>01 1 02 00000</t>
  </si>
  <si>
    <t>01 1 02 92300</t>
  </si>
  <si>
    <t>01 5 00 00000</t>
  </si>
  <si>
    <t>01 5 00 20400</t>
  </si>
  <si>
    <t>620</t>
  </si>
  <si>
    <t>04 0 00 00000</t>
  </si>
  <si>
    <t>04 1 00 00000</t>
  </si>
  <si>
    <t>04 1 00 00420</t>
  </si>
  <si>
    <t>04 1 00 71201</t>
  </si>
  <si>
    <t>04 2 00 00000</t>
  </si>
  <si>
    <t>04 2 00 00421</t>
  </si>
  <si>
    <t>04 2 00 01145</t>
  </si>
  <si>
    <t>04 2 00 71031</t>
  </si>
  <si>
    <t>04 2 00 71218</t>
  </si>
  <si>
    <t>04 3 00 00000</t>
  </si>
  <si>
    <t>04 3 00 00423</t>
  </si>
  <si>
    <t>04 3 00 01123</t>
  </si>
  <si>
    <t>04 3 00 S1101</t>
  </si>
  <si>
    <t>06 5 00 00000</t>
  </si>
  <si>
    <t>06 5 00 00517</t>
  </si>
  <si>
    <t>04 3 00 11432</t>
  </si>
  <si>
    <t>04 3 00 71432</t>
  </si>
  <si>
    <t>04 4 00 00000</t>
  </si>
  <si>
    <t>04 4 00 00452</t>
  </si>
  <si>
    <t>04 4 00 20400</t>
  </si>
  <si>
    <t>04 4 00 79202</t>
  </si>
  <si>
    <t>04 1 00 71230</t>
  </si>
  <si>
    <t>Код главного распорядителя средств бюджета</t>
  </si>
  <si>
    <t xml:space="preserve">Коды классификации расходов 
бюджета
</t>
  </si>
  <si>
    <t>Раздел</t>
  </si>
  <si>
    <t>Подраздел</t>
  </si>
  <si>
    <t>Целевая статья</t>
  </si>
  <si>
    <t>Вид расходов</t>
  </si>
  <si>
    <t>(тыс. рублей)</t>
  </si>
  <si>
    <t>Сумма</t>
  </si>
  <si>
    <t xml:space="preserve">Всего </t>
  </si>
  <si>
    <t xml:space="preserve">в том числе 
средства выше-
стоящих бюдже-
тов
</t>
  </si>
  <si>
    <t>Другие вопросы в области социальной политики</t>
  </si>
  <si>
    <t>Реализация мероприятий по проведению капитального ремонта жилых помещений отдельных категорий граждан</t>
  </si>
  <si>
    <t>77 0 00 04927</t>
  </si>
  <si>
    <t>Охрана окружающей среды</t>
  </si>
  <si>
    <t>Другие вопросы в области охраны окружающей среды</t>
  </si>
  <si>
    <t>16 0 00 00000</t>
  </si>
  <si>
    <t>16 0 00 00707</t>
  </si>
  <si>
    <t>15 0 00 00000</t>
  </si>
  <si>
    <t>Мероприятия в области противодействия терроризму и идеологии экстремизма</t>
  </si>
  <si>
    <t>15 0 00 00219</t>
  </si>
  <si>
    <t xml:space="preserve">Национальная безопасность и правоохранительная деятельность
</t>
  </si>
  <si>
    <t>Другие вопросы в области национальной безопасности и правоохранительной деятельности</t>
  </si>
  <si>
    <t>Реализация мероприятий по энергосбережению и повышению энергетической эффективности</t>
  </si>
  <si>
    <t xml:space="preserve">Муниципальная программа "Профилактика правонарушений на территории муниципального района "Карымский район" </t>
  </si>
  <si>
    <t xml:space="preserve"> Муниципальная программа "Управление    муниципальными    финансами,    создание    условий    для  управления муниципальными финансами, повышение    устойчивости    бюджетов    городских и сельских поселений Карымского района "</t>
  </si>
  <si>
    <t>Подпрограмма "Обеспечение деятельности Комитета"</t>
  </si>
  <si>
    <t>Муниципальная программа "Обеспечение деятельности администрации муниципального района "Карымский район"</t>
  </si>
  <si>
    <t>Муниципальная программа "Совершенствование системы защиты населения от чрезвычайных ситуаций природного и техногенного характера, обеспечение безопасности  людей на водных объектах на территории муниципального района "Карымский район"</t>
  </si>
  <si>
    <t>Основное мероприятие "Осуществление деятельности по ведению бюджетного (бухгалтерского) учета и материально-технического обеспечения  МКУ ЦБО и МТО"</t>
  </si>
  <si>
    <t>Муниципальная программа "Противодействие терроризму и идеологии экстремизма в муниципальном районе "Карымский район"</t>
  </si>
  <si>
    <t>Муниципальная программа "Охрана окружающей среды муниципального района "Карымский район"</t>
  </si>
  <si>
    <t>Подпрограмма "Создание условий для эффективного управления муниципальными финансами, повышение устойчивости бюджетов городских и сельских поселений Карымского района"</t>
  </si>
  <si>
    <t>Основное мероприятие "Выравнивание уровня бюджетной обеспеченности поселений района"</t>
  </si>
  <si>
    <t>Подпрограмма "Финансовое обеспечение городских и сельских поселений Карымского района для исполнения переданных полномочий"</t>
  </si>
  <si>
    <t>Основное мероприятие  "Предоставление бюджетам поселений иных межбюджетных трансфертов из районного бюджета на осуществление переданных полномочий"</t>
  </si>
  <si>
    <t>Подпрограмма "Содержание и ремонт автомобильных дорог местного значения и искусственных сооружений на них, а также осуществление иной деятельности в области автомобильных дорог муниципального района "Карымский район"</t>
  </si>
  <si>
    <t>Подпрограмма "Развитие системы дополнительного образования, отдыха, оздоровления и занятости детей и подростков"</t>
  </si>
  <si>
    <t>Подпрограмма "Повышение финансовой грамотности населения"</t>
  </si>
  <si>
    <t>Подпрограмма "Обеспечение и совершенствование управления системой образования  и прочие мероприятия в области образования"</t>
  </si>
  <si>
    <t xml:space="preserve"> Муниципальная программа "Управление    муниципальными    финансами,    создание    условий    для  управления муниципальными финансами, повышение    устойчивости    бюджетов    городских и сельских поселений Карымского района"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</si>
  <si>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</si>
  <si>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04 2 00 71202</t>
  </si>
  <si>
    <t xml:space="preserve">Муниципальная программа "Энергосбережение и повышение энергетической эффективности в муниципальном районе "Карымский район" </t>
  </si>
  <si>
    <t>14 0 00 00000</t>
  </si>
  <si>
    <t>14 0 00 00703</t>
  </si>
  <si>
    <t>Осуществление мероприятий по администрированию государственных полномочий в сфере труда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</si>
  <si>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</si>
  <si>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</si>
  <si>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</si>
  <si>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</si>
  <si>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</si>
  <si>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</si>
  <si>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</si>
  <si>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Реализация мероприятий в области охраны окружающей среды</t>
  </si>
  <si>
    <t>77 0 И4 55550</t>
  </si>
  <si>
    <t>520</t>
  </si>
  <si>
    <t>Жилищно-коммунальное хозяйство</t>
  </si>
  <si>
    <t>Благоустройство</t>
  </si>
  <si>
    <t>Реализация программ формирования современной городской среды</t>
  </si>
  <si>
    <t>Субсидии</t>
  </si>
  <si>
    <t>04 2 00 71217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</si>
  <si>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</si>
  <si>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04 2 00 L3040</t>
  </si>
  <si>
    <t>04 2 Ю6 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</si>
  <si>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</si>
  <si>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</si>
  <si>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</si>
  <si>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</si>
  <si>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04 4 Ю6 50500</t>
  </si>
  <si>
    <t>04 4 Ю6 51790</t>
  </si>
  <si>
    <t>02 0 00 00000</t>
  </si>
  <si>
    <t>02 0 00 L4970</t>
  </si>
  <si>
    <t xml:space="preserve">Муниципальная программа "Обеспечение доступным и комфортным жильем граждан муниципального района "Карымский  район""
</t>
  </si>
  <si>
    <t>Реализация мероприятий по обеспечению жильем молодых семей</t>
  </si>
  <si>
    <t>05 1 00 L5190</t>
  </si>
  <si>
    <t>Государственная поддержка отрасли  культуры</t>
  </si>
  <si>
    <t>01 2 00 SД016</t>
  </si>
  <si>
    <t>05 1 00 L5050</t>
  </si>
  <si>
    <t>Другие вопросы в области культуры, кинематографии</t>
  </si>
  <si>
    <t>Реализация мероприятий планов социального развития центров экономического роста субъектов Российиской Федерации, входящих в состав Дальневосточного федерального округа</t>
  </si>
  <si>
    <t>77 0 00 П8050</t>
  </si>
  <si>
    <t>Расходы по выполнению доведенного до органов местного самоуправления муниципального района задания по отбору граждан, пребывающих в запасе для прохождения военной службы по контракту</t>
  </si>
  <si>
    <t>Другие вопросы в области жилищно-коммун.хозяйства</t>
  </si>
  <si>
    <t>06 6 00 00000</t>
  </si>
  <si>
    <t>06 6 00 00518</t>
  </si>
  <si>
    <t>Муниципальная программа "Управление муниципальными финансами, создание условий для  управления муниципальными финансами, повышение устойчивости бюджетов городских и сельских поселений Карымского района "</t>
  </si>
  <si>
    <t>Подпрограмма "Реализация  инициативного бюджетирования в муниципальном районе "Карымский район"</t>
  </si>
  <si>
    <t>Реализация проектов инициативного бюджетирования</t>
  </si>
  <si>
    <t>Содержание автомобильных дорог общего пользования местного значения и искусственных сооружений на них</t>
  </si>
  <si>
    <t xml:space="preserve">Подпрограмма "Развитие культуры в муниципальном районе "Карымский район" </t>
  </si>
  <si>
    <t>Реализация иных мероприятий направленных на создание мемориального комплекса</t>
  </si>
  <si>
    <t>05 1 00 00519</t>
  </si>
  <si>
    <t>Национальная оборона</t>
  </si>
  <si>
    <t>Мобилизационная и вневойсковая подготовка</t>
  </si>
  <si>
    <t>05 1 00 72516</t>
  </si>
  <si>
    <t>Реализация отдельных мероприятий, проводимых в 2025 году, посвященных 80-летию Победы в Великой Отечественной войне</t>
  </si>
  <si>
    <t>77 0 00 78186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</si>
  <si>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</t>
  </si>
  <si>
    <t>77 0 00 09218</t>
  </si>
  <si>
    <t>77 0 00 S9118</t>
  </si>
  <si>
    <t>Предупреждение и ликвидация последствий чрезвычайных ситуаций</t>
  </si>
  <si>
    <t>Создание источников наружного противопожарного водоснабжения на территории населенных пунктов Забайкальского края</t>
  </si>
  <si>
    <t>77 0 И3 51540</t>
  </si>
  <si>
    <t>Реализация мероприятий по модернизации коммунальной инфраструктуры</t>
  </si>
  <si>
    <t>830</t>
  </si>
  <si>
    <t>Исполнение судебных актов</t>
  </si>
  <si>
    <t>77 0 00 77275</t>
  </si>
  <si>
    <t>77 0 00 77276</t>
  </si>
  <si>
    <t>77 0 00 77277</t>
  </si>
  <si>
    <t>Мероприятия по приведению в нормативное состояние объектов размещения отходов</t>
  </si>
  <si>
    <t>Мероприятия по текущему содержанию объектов размещения отходов</t>
  </si>
  <si>
    <t>Мероприятия по созданию и (или) реконструкции контейнерных площадок</t>
  </si>
  <si>
    <t>04 2 00 71228</t>
  </si>
  <si>
    <t>Осуществление компенсации затрат родителей (законных представителей) детей - инвалидов на обучение по основным общеобразовательным программам на дому</t>
  </si>
  <si>
    <t>Коммунальное хозяйство</t>
  </si>
  <si>
    <t>77 0 00 02002</t>
  </si>
  <si>
    <t>880</t>
  </si>
  <si>
    <t>Обеспечение проведения выборов и референдумов</t>
  </si>
  <si>
    <t>Выборы в представительный орган муниципального образования</t>
  </si>
  <si>
    <t>Специальные расходы</t>
  </si>
  <si>
    <t>Материально-техническое обеспечение муниципальных групп по тушению лесных и ландшафтных пожаров</t>
  </si>
  <si>
    <t>77 0 00 77672</t>
  </si>
  <si>
    <t>77 0 00 77671</t>
  </si>
  <si>
    <t>Водное хозяйство</t>
  </si>
  <si>
    <t>Реализация аварийно-восстановительных работ по устройству временных дамб, каналов отвода воды, креплению берега (работы, не относящиеся к капитальным вложениям)</t>
  </si>
  <si>
    <t>01 2 00 SД018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</si>
  <si>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</si>
  <si>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04 1 00 7123Б</t>
  </si>
  <si>
    <t>04 2 00 7121Б</t>
  </si>
  <si>
    <t>Обеспечение льготным питанием детей военнослужащих, сотрудников некоторых федеральных государственных органов, граждан. Призванных на военную службу по мобилизации, граждан, добровольно поступивших на добровольческие формирования, обучающихся в 5-11 классах муниципальных общеобразовтельных организаций Забайкальского края</t>
  </si>
  <si>
    <t>Лесное хозйство</t>
  </si>
  <si>
    <t>77 0 00 79491</t>
  </si>
  <si>
    <t>77 0 00 79492</t>
  </si>
  <si>
    <t>Иные выплаты за достижение показателей деятельности органов исполнительной власти субъектов Российской Федерации за счет средств дотации (грантов) бюджетам субъектов Российской Федерации</t>
  </si>
  <si>
    <t>Иные выплаты за достижение показателей деятельности органов исполнительной власти субъектов Российиской Федерации для бюджетов муниципальных образований</t>
  </si>
  <si>
    <t>13 0 00 00421</t>
  </si>
  <si>
    <t>к решению Совета Карымского</t>
  </si>
  <si>
    <t>муниципального округа Забайкальского края</t>
  </si>
  <si>
    <t xml:space="preserve">Приложение № 2 </t>
  </si>
  <si>
    <t xml:space="preserve">Ведомственная структура расходов бюджета муниципального района "Карымский район" за 2025  год </t>
  </si>
  <si>
    <t>Наименование главного распорядителя средств бюджета муниципального района "Карымский район", разделов, подразделов, целевых статей и видов расходов</t>
  </si>
  <si>
    <t>77 0 00 09505</t>
  </si>
  <si>
    <t>77 0 00 09605</t>
  </si>
  <si>
    <t>Обеспечение мероприятий по модернизации систем коммунальной инфраструктуры, за счет средств, поступивших от Фонда содействия реформированию жилищно-коммунального хозяйства</t>
  </si>
  <si>
    <t>Обеспечение мероприятий по модернизации систем коммунальной инфраструктуры</t>
  </si>
  <si>
    <t>04 3 00 07050</t>
  </si>
  <si>
    <t>Другие вопросы в области жилищно-коммунального хозяйства</t>
  </si>
  <si>
    <t>Сельское хозяйство и рыболовство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</si>
  <si>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организциях Забайкальскогок края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</si>
  <si>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бюджета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</si>
  <si>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</si>
  <si>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 xml:space="preserve">от  " 2 " июля 2026 года №140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</si>
</sst>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(* #,##0.00_);_(* \(#,##0.00\);_(* &quot;-&quot;??_);_(@_)"/>
    <numFmt numFmtId="165" formatCode="#,##0.0"/>
  </numFmts>
  <fonts count="1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Arial Cyr"/>
      <charset val="204"/>
    </font>
    <font>
      <u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2" fillId="0" borderId="0"/>
    <xf numFmtId="164" fontId="3" fillId="0" borderId="0" applyFont="0" applyFill="0" applyBorder="0" applyAlignment="0" applyProtection="0"/>
    <xf numFmtId="0" fontId="4" fillId="0" borderId="2">
      <alignment horizontal="left" wrapText="1"/>
    </xf>
    <xf numFmtId="0" fontId="5" fillId="0" borderId="3">
      <alignment vertical="top" wrapText="1"/>
    </xf>
    <xf numFmtId="1" fontId="6" fillId="0" borderId="3">
      <alignment horizontal="center" vertical="top" shrinkToFit="1"/>
    </xf>
    <xf numFmtId="1" fontId="6" fillId="0" borderId="3">
      <alignment horizontal="center" vertical="top" shrinkToFit="1"/>
    </xf>
    <xf numFmtId="0" fontId="7" fillId="0" borderId="3">
      <alignment horizontal="left" wrapText="1"/>
    </xf>
    <xf numFmtId="0" fontId="1" fillId="0" borderId="0"/>
    <xf numFmtId="44" fontId="2" fillId="0" borderId="0" applyFont="0" applyFill="0" applyBorder="0" applyAlignment="0" applyProtection="0"/>
  </cellStyleXfs>
  <cellXfs count="72">
    <xf numFmtId="0" fontId="0" fillId="0" borderId="0" xfId="0"/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9" fillId="2" borderId="0" xfId="0" applyFont="1" applyFill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9" fillId="2" borderId="0" xfId="0" applyFont="1" applyFill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1" fillId="2" borderId="0" xfId="0" applyFont="1" applyFill="1" applyAlignment="1">
      <alignment horizontal="right"/>
    </xf>
    <xf numFmtId="0" fontId="8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 wrapText="1"/>
    </xf>
    <xf numFmtId="0" fontId="8" fillId="2" borderId="0" xfId="0" applyFont="1" applyFill="1" applyBorder="1" applyAlignment="1">
      <alignment horizontal="center"/>
    </xf>
    <xf numFmtId="0" fontId="14" fillId="2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165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49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justify" wrapText="1"/>
    </xf>
    <xf numFmtId="49" fontId="11" fillId="2" borderId="1" xfId="0" applyNumberFormat="1" applyFont="1" applyFill="1" applyBorder="1" applyAlignment="1" applyProtection="1">
      <alignment horizontal="left" vertical="top" wrapText="1"/>
    </xf>
    <xf numFmtId="49" fontId="11" fillId="2" borderId="10" xfId="0" applyNumberFormat="1" applyFont="1" applyFill="1" applyBorder="1" applyAlignment="1" applyProtection="1">
      <alignment horizontal="left" vertical="top" wrapText="1" shrinkToFit="1"/>
    </xf>
    <xf numFmtId="49" fontId="9" fillId="2" borderId="1" xfId="2" applyNumberFormat="1" applyFont="1" applyFill="1" applyBorder="1" applyAlignment="1">
      <alignment horizontal="center" wrapText="1"/>
    </xf>
    <xf numFmtId="0" fontId="9" fillId="2" borderId="1" xfId="0" applyFont="1" applyFill="1" applyBorder="1"/>
    <xf numFmtId="49" fontId="9" fillId="2" borderId="1" xfId="0" applyNumberFormat="1" applyFont="1" applyFill="1" applyBorder="1"/>
    <xf numFmtId="0" fontId="9" fillId="2" borderId="1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justify"/>
    </xf>
    <xf numFmtId="0" fontId="10" fillId="2" borderId="3" xfId="5" applyNumberFormat="1" applyFont="1" applyFill="1" applyAlignment="1" applyProtection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44" fontId="9" fillId="2" borderId="1" xfId="1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9" fillId="2" borderId="0" xfId="0" applyFont="1" applyFill="1" applyBorder="1" applyAlignment="1">
      <alignment vertical="top" wrapText="1"/>
    </xf>
    <xf numFmtId="0" fontId="9" fillId="2" borderId="0" xfId="0" applyFont="1" applyFill="1" applyAlignment="1">
      <alignment vertical="top" wrapText="1"/>
    </xf>
    <xf numFmtId="0" fontId="9" fillId="2" borderId="1" xfId="9" applyFont="1" applyFill="1" applyBorder="1" applyAlignment="1">
      <alignment horizontal="left" vertical="top" wrapText="1"/>
    </xf>
    <xf numFmtId="0" fontId="10" fillId="2" borderId="4" xfId="8" applyNumberFormat="1" applyFont="1" applyFill="1" applyBorder="1" applyAlignment="1" applyProtection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15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0" fontId="0" fillId="0" borderId="0" xfId="0" applyFont="1" applyFill="1"/>
    <xf numFmtId="0" fontId="0" fillId="0" borderId="0" xfId="0" applyFont="1"/>
    <xf numFmtId="0" fontId="9" fillId="2" borderId="0" xfId="0" applyFont="1" applyFill="1" applyAlignment="1">
      <alignment horizontal="right"/>
    </xf>
    <xf numFmtId="0" fontId="9" fillId="2" borderId="0" xfId="0" applyFont="1" applyFill="1" applyBorder="1"/>
    <xf numFmtId="165" fontId="9" fillId="0" borderId="1" xfId="0" applyNumberFormat="1" applyFont="1" applyFill="1" applyBorder="1" applyAlignment="1">
      <alignment horizontal="center"/>
    </xf>
    <xf numFmtId="165" fontId="9" fillId="2" borderId="0" xfId="0" applyNumberFormat="1" applyFont="1" applyFill="1" applyAlignment="1">
      <alignment horizontal="center"/>
    </xf>
    <xf numFmtId="0" fontId="9" fillId="2" borderId="6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 wrapText="1"/>
    </xf>
    <xf numFmtId="0" fontId="9" fillId="2" borderId="1" xfId="0" applyNumberFormat="1" applyFont="1" applyFill="1" applyBorder="1" applyAlignment="1">
      <alignment horizontal="left" vertical="top" wrapText="1"/>
    </xf>
    <xf numFmtId="165" fontId="9" fillId="0" borderId="0" xfId="0" applyNumberFormat="1" applyFont="1" applyFill="1"/>
    <xf numFmtId="0" fontId="8" fillId="2" borderId="0" xfId="0" applyFont="1" applyFill="1" applyBorder="1" applyAlignment="1">
      <alignment horizontal="center" vertical="center" wrapText="1"/>
    </xf>
    <xf numFmtId="0" fontId="12" fillId="2" borderId="0" xfId="0" applyFont="1" applyFill="1" applyAlignment="1"/>
    <xf numFmtId="0" fontId="9" fillId="2" borderId="6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165" fontId="9" fillId="2" borderId="7" xfId="0" applyNumberFormat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/>
    </xf>
  </cellXfs>
  <cellStyles count="11">
    <cellStyle name="xl27" xfId="8"/>
    <cellStyle name="xl31" xfId="5"/>
    <cellStyle name="xl33" xfId="6"/>
    <cellStyle name="xl55" xfId="7"/>
    <cellStyle name="xl73" xfId="4"/>
    <cellStyle name="Денежный" xfId="10" builtinId="4"/>
    <cellStyle name="Обычный" xfId="0" builtinId="0"/>
    <cellStyle name="Обычный 2" xfId="1"/>
    <cellStyle name="Обычный 5" xfId="9"/>
    <cellStyle name="Обычный_Приложения 8, 9, 10 (1)" xfId="2"/>
    <cellStyle name="Финансов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1"/>
  <sheetViews>
    <sheetView tabSelected="1" view="pageBreakPreview" zoomScale="90" zoomScaleNormal="75" zoomScaleSheetLayoutView="90" workbookViewId="0">
      <selection activeCell="C9" sqref="C9:F9"/>
    </sheetView>
  </sheetViews>
  <sheetFormatPr defaultColWidth="9.140625" defaultRowHeight="15.75" x14ac:dyDescent="0.25"/>
  <cols>
    <col min="1" max="1" width="52.5703125" style="5" customWidth="1"/>
    <col min="2" max="2" width="11.7109375" style="11" customWidth="1"/>
    <col min="3" max="3" width="8.5703125" style="12" customWidth="1"/>
    <col min="4" max="4" width="11.85546875" style="12" customWidth="1"/>
    <col min="5" max="5" width="16.7109375" style="13" customWidth="1"/>
    <col min="6" max="6" width="9.7109375" style="12" customWidth="1"/>
    <col min="7" max="7" width="17.140625" style="13" customWidth="1"/>
    <col min="8" max="8" width="13.85546875" style="13" customWidth="1"/>
    <col min="9" max="16384" width="9.140625" style="1"/>
  </cols>
  <sheetData>
    <row r="1" spans="1:8" s="52" customFormat="1" x14ac:dyDescent="0.2">
      <c r="A1" s="47"/>
      <c r="B1" s="48"/>
      <c r="C1" s="49"/>
      <c r="E1" s="51"/>
      <c r="H1" s="50" t="s">
        <v>354</v>
      </c>
    </row>
    <row r="2" spans="1:8" s="12" customFormat="1" ht="17.25" customHeight="1" x14ac:dyDescent="0.25">
      <c r="A2" s="5"/>
      <c r="B2" s="11"/>
      <c r="E2" s="13"/>
      <c r="F2" s="54"/>
      <c r="H2" s="53" t="s">
        <v>352</v>
      </c>
    </row>
    <row r="3" spans="1:8" s="12" customFormat="1" ht="17.25" customHeight="1" x14ac:dyDescent="0.25">
      <c r="A3" s="5"/>
      <c r="B3" s="11"/>
      <c r="E3" s="13"/>
      <c r="F3" s="54"/>
      <c r="H3" s="53" t="s">
        <v>353</v>
      </c>
    </row>
    <row r="4" spans="1:8" s="12" customFormat="1" ht="17.25" customHeight="1" x14ac:dyDescent="0.25">
      <c r="A4" s="5"/>
      <c r="B4" s="11"/>
      <c r="E4" s="13"/>
      <c r="F4" s="54"/>
      <c r="H4" s="53" t="s">
        <v>367</v>
      </c>
    </row>
    <row r="5" spans="1:8" x14ac:dyDescent="0.25">
      <c r="H5" s="14"/>
    </row>
    <row r="6" spans="1:8" s="4" customFormat="1" ht="15.75" customHeight="1" x14ac:dyDescent="0.3">
      <c r="A6" s="6"/>
      <c r="B6" s="15"/>
      <c r="C6" s="16"/>
      <c r="D6" s="15"/>
      <c r="E6" s="17"/>
      <c r="F6" s="15"/>
      <c r="G6" s="17"/>
      <c r="H6" s="18"/>
    </row>
    <row r="7" spans="1:8" s="2" customFormat="1" ht="34.5" customHeight="1" x14ac:dyDescent="0.3">
      <c r="A7" s="62" t="s">
        <v>355</v>
      </c>
      <c r="B7" s="63"/>
      <c r="C7" s="63"/>
      <c r="D7" s="63"/>
      <c r="E7" s="63"/>
      <c r="F7" s="63"/>
      <c r="G7" s="63"/>
      <c r="H7" s="63"/>
    </row>
    <row r="8" spans="1:8" ht="15.75" customHeight="1" x14ac:dyDescent="0.25">
      <c r="A8" s="7"/>
      <c r="B8" s="7"/>
      <c r="C8" s="7"/>
      <c r="D8" s="7"/>
      <c r="E8" s="7"/>
      <c r="F8" s="7"/>
      <c r="H8" s="53" t="s">
        <v>222</v>
      </c>
    </row>
    <row r="9" spans="1:8" ht="30.75" customHeight="1" x14ac:dyDescent="0.25">
      <c r="A9" s="64" t="s">
        <v>356</v>
      </c>
      <c r="B9" s="64" t="s">
        <v>216</v>
      </c>
      <c r="C9" s="67" t="s">
        <v>217</v>
      </c>
      <c r="D9" s="68"/>
      <c r="E9" s="68"/>
      <c r="F9" s="69"/>
      <c r="G9" s="70" t="s">
        <v>223</v>
      </c>
      <c r="H9" s="71"/>
    </row>
    <row r="10" spans="1:8" ht="94.5" customHeight="1" x14ac:dyDescent="0.25">
      <c r="A10" s="65"/>
      <c r="B10" s="66"/>
      <c r="C10" s="19" t="s">
        <v>218</v>
      </c>
      <c r="D10" s="19" t="s">
        <v>219</v>
      </c>
      <c r="E10" s="19" t="s">
        <v>220</v>
      </c>
      <c r="F10" s="20" t="s">
        <v>221</v>
      </c>
      <c r="G10" s="19" t="s">
        <v>224</v>
      </c>
      <c r="H10" s="21" t="s">
        <v>225</v>
      </c>
    </row>
    <row r="11" spans="1:8" s="3" customFormat="1" x14ac:dyDescent="0.25">
      <c r="A11" s="8">
        <v>1</v>
      </c>
      <c r="B11" s="8">
        <v>2</v>
      </c>
      <c r="C11" s="22">
        <v>3</v>
      </c>
      <c r="D11" s="22">
        <v>4</v>
      </c>
      <c r="E11" s="22">
        <v>5</v>
      </c>
      <c r="F11" s="22">
        <v>6</v>
      </c>
      <c r="G11" s="23">
        <v>7</v>
      </c>
      <c r="H11" s="19">
        <v>8</v>
      </c>
    </row>
    <row r="12" spans="1:8" ht="31.5" x14ac:dyDescent="0.25">
      <c r="A12" s="39" t="s">
        <v>67</v>
      </c>
      <c r="B12" s="24">
        <v>901</v>
      </c>
      <c r="C12" s="23"/>
      <c r="D12" s="23"/>
      <c r="E12" s="23"/>
      <c r="F12" s="23"/>
      <c r="G12" s="25">
        <f>+G13+G60+G72+G79+G101+G66+G54</f>
        <v>154202.1</v>
      </c>
      <c r="H12" s="25">
        <f>+H13+H60+H72+H79+H101+H66+H54</f>
        <v>46588</v>
      </c>
    </row>
    <row r="13" spans="1:8" x14ac:dyDescent="0.25">
      <c r="A13" s="10" t="s">
        <v>0</v>
      </c>
      <c r="B13" s="26"/>
      <c r="C13" s="27" t="s">
        <v>124</v>
      </c>
      <c r="D13" s="27"/>
      <c r="E13" s="27"/>
      <c r="F13" s="27"/>
      <c r="G13" s="25">
        <f>G19+G14+G44</f>
        <v>47242.6</v>
      </c>
      <c r="H13" s="25">
        <f>H19+H14+H44</f>
        <v>10204.400000000001</v>
      </c>
    </row>
    <row r="14" spans="1:8" ht="47.25" x14ac:dyDescent="0.25">
      <c r="A14" s="10" t="s">
        <v>122</v>
      </c>
      <c r="B14" s="26"/>
      <c r="C14" s="27" t="s">
        <v>124</v>
      </c>
      <c r="D14" s="27" t="s">
        <v>125</v>
      </c>
      <c r="E14" s="27"/>
      <c r="F14" s="27"/>
      <c r="G14" s="25">
        <f t="shared" ref="G14:H17" si="0">G15</f>
        <v>6628.4</v>
      </c>
      <c r="H14" s="25">
        <f t="shared" si="0"/>
        <v>0</v>
      </c>
    </row>
    <row r="15" spans="1:8" x14ac:dyDescent="0.25">
      <c r="A15" s="10" t="s">
        <v>43</v>
      </c>
      <c r="B15" s="26"/>
      <c r="C15" s="27" t="s">
        <v>124</v>
      </c>
      <c r="D15" s="27" t="s">
        <v>125</v>
      </c>
      <c r="E15" s="27" t="s">
        <v>84</v>
      </c>
      <c r="F15" s="27"/>
      <c r="G15" s="25">
        <f t="shared" si="0"/>
        <v>6628.4</v>
      </c>
      <c r="H15" s="25">
        <f t="shared" si="0"/>
        <v>0</v>
      </c>
    </row>
    <row r="16" spans="1:8" x14ac:dyDescent="0.25">
      <c r="A16" s="10" t="s">
        <v>14</v>
      </c>
      <c r="B16" s="26"/>
      <c r="C16" s="27" t="s">
        <v>124</v>
      </c>
      <c r="D16" s="27" t="s">
        <v>125</v>
      </c>
      <c r="E16" s="27" t="s">
        <v>85</v>
      </c>
      <c r="F16" s="27"/>
      <c r="G16" s="25">
        <f t="shared" si="0"/>
        <v>6628.4</v>
      </c>
      <c r="H16" s="25">
        <f t="shared" si="0"/>
        <v>0</v>
      </c>
    </row>
    <row r="17" spans="1:8" ht="78.75" x14ac:dyDescent="0.25">
      <c r="A17" s="10" t="s">
        <v>44</v>
      </c>
      <c r="B17" s="26"/>
      <c r="C17" s="27" t="s">
        <v>124</v>
      </c>
      <c r="D17" s="27" t="s">
        <v>125</v>
      </c>
      <c r="E17" s="27" t="s">
        <v>85</v>
      </c>
      <c r="F17" s="27" t="s">
        <v>126</v>
      </c>
      <c r="G17" s="25">
        <f t="shared" si="0"/>
        <v>6628.4</v>
      </c>
      <c r="H17" s="25">
        <f t="shared" si="0"/>
        <v>0</v>
      </c>
    </row>
    <row r="18" spans="1:8" ht="31.5" x14ac:dyDescent="0.25">
      <c r="A18" s="10" t="s">
        <v>45</v>
      </c>
      <c r="B18" s="26"/>
      <c r="C18" s="27" t="s">
        <v>124</v>
      </c>
      <c r="D18" s="27" t="s">
        <v>125</v>
      </c>
      <c r="E18" s="27" t="s">
        <v>85</v>
      </c>
      <c r="F18" s="27" t="s">
        <v>127</v>
      </c>
      <c r="G18" s="25">
        <v>6628.4</v>
      </c>
      <c r="H18" s="25">
        <v>0</v>
      </c>
    </row>
    <row r="19" spans="1:8" ht="63" x14ac:dyDescent="0.25">
      <c r="A19" s="10" t="s">
        <v>121</v>
      </c>
      <c r="B19" s="26"/>
      <c r="C19" s="27" t="s">
        <v>124</v>
      </c>
      <c r="D19" s="27" t="s">
        <v>128</v>
      </c>
      <c r="E19" s="27"/>
      <c r="F19" s="27"/>
      <c r="G19" s="25">
        <f>G20+G27</f>
        <v>37344</v>
      </c>
      <c r="H19" s="25">
        <f>H20+H27</f>
        <v>7135.4000000000005</v>
      </c>
    </row>
    <row r="20" spans="1:8" ht="47.25" x14ac:dyDescent="0.25">
      <c r="A20" s="10" t="s">
        <v>242</v>
      </c>
      <c r="B20" s="26"/>
      <c r="C20" s="27" t="s">
        <v>124</v>
      </c>
      <c r="D20" s="27" t="s">
        <v>128</v>
      </c>
      <c r="E20" s="27" t="s">
        <v>129</v>
      </c>
      <c r="F20" s="27"/>
      <c r="G20" s="25">
        <f>G21+G24</f>
        <v>24552.7</v>
      </c>
      <c r="H20" s="25">
        <f>H21+H24</f>
        <v>833.8</v>
      </c>
    </row>
    <row r="21" spans="1:8" x14ac:dyDescent="0.25">
      <c r="A21" s="10" t="s">
        <v>1</v>
      </c>
      <c r="B21" s="26"/>
      <c r="C21" s="27" t="s">
        <v>124</v>
      </c>
      <c r="D21" s="27" t="s">
        <v>128</v>
      </c>
      <c r="E21" s="27" t="s">
        <v>130</v>
      </c>
      <c r="F21" s="27"/>
      <c r="G21" s="25">
        <f t="shared" ref="G21:H22" si="1">G22</f>
        <v>23718.9</v>
      </c>
      <c r="H21" s="25">
        <f t="shared" si="1"/>
        <v>0</v>
      </c>
    </row>
    <row r="22" spans="1:8" ht="78.75" x14ac:dyDescent="0.25">
      <c r="A22" s="10" t="s">
        <v>44</v>
      </c>
      <c r="B22" s="28"/>
      <c r="C22" s="27" t="s">
        <v>124</v>
      </c>
      <c r="D22" s="27" t="s">
        <v>128</v>
      </c>
      <c r="E22" s="27" t="s">
        <v>130</v>
      </c>
      <c r="F22" s="27" t="s">
        <v>126</v>
      </c>
      <c r="G22" s="25">
        <f t="shared" si="1"/>
        <v>23718.9</v>
      </c>
      <c r="H22" s="25">
        <f t="shared" si="1"/>
        <v>0</v>
      </c>
    </row>
    <row r="23" spans="1:8" ht="31.5" x14ac:dyDescent="0.25">
      <c r="A23" s="10" t="s">
        <v>45</v>
      </c>
      <c r="B23" s="28"/>
      <c r="C23" s="27" t="s">
        <v>124</v>
      </c>
      <c r="D23" s="27" t="s">
        <v>128</v>
      </c>
      <c r="E23" s="27" t="s">
        <v>130</v>
      </c>
      <c r="F23" s="27" t="s">
        <v>127</v>
      </c>
      <c r="G23" s="55">
        <v>23718.9</v>
      </c>
      <c r="H23" s="25">
        <v>0</v>
      </c>
    </row>
    <row r="24" spans="1:8" ht="36.75" customHeight="1" x14ac:dyDescent="0.25">
      <c r="A24" s="10" t="s">
        <v>261</v>
      </c>
      <c r="B24" s="28"/>
      <c r="C24" s="27" t="s">
        <v>124</v>
      </c>
      <c r="D24" s="27" t="s">
        <v>128</v>
      </c>
      <c r="E24" s="27" t="s">
        <v>131</v>
      </c>
      <c r="F24" s="27"/>
      <c r="G24" s="25">
        <f t="shared" ref="G24:H25" si="2">G25</f>
        <v>833.8</v>
      </c>
      <c r="H24" s="25">
        <f t="shared" si="2"/>
        <v>833.8</v>
      </c>
    </row>
    <row r="25" spans="1:8" ht="78.75" x14ac:dyDescent="0.25">
      <c r="A25" s="10" t="s">
        <v>44</v>
      </c>
      <c r="B25" s="28"/>
      <c r="C25" s="27" t="s">
        <v>124</v>
      </c>
      <c r="D25" s="27" t="s">
        <v>128</v>
      </c>
      <c r="E25" s="27" t="s">
        <v>131</v>
      </c>
      <c r="F25" s="27" t="s">
        <v>126</v>
      </c>
      <c r="G25" s="25">
        <f t="shared" si="2"/>
        <v>833.8</v>
      </c>
      <c r="H25" s="25">
        <f t="shared" si="2"/>
        <v>833.8</v>
      </c>
    </row>
    <row r="26" spans="1:8" ht="31.5" x14ac:dyDescent="0.25">
      <c r="A26" s="10" t="s">
        <v>45</v>
      </c>
      <c r="B26" s="28"/>
      <c r="C26" s="27" t="s">
        <v>124</v>
      </c>
      <c r="D26" s="27" t="s">
        <v>128</v>
      </c>
      <c r="E26" s="27" t="s">
        <v>131</v>
      </c>
      <c r="F26" s="27" t="s">
        <v>127</v>
      </c>
      <c r="G26" s="25">
        <v>833.8</v>
      </c>
      <c r="H26" s="25">
        <v>833.8</v>
      </c>
    </row>
    <row r="27" spans="1:8" x14ac:dyDescent="0.25">
      <c r="A27" s="10" t="s">
        <v>43</v>
      </c>
      <c r="B27" s="28"/>
      <c r="C27" s="27" t="s">
        <v>124</v>
      </c>
      <c r="D27" s="27" t="s">
        <v>128</v>
      </c>
      <c r="E27" s="27" t="s">
        <v>84</v>
      </c>
      <c r="F27" s="27"/>
      <c r="G27" s="25">
        <f>G28+G41+G31+G36</f>
        <v>12791.3</v>
      </c>
      <c r="H27" s="25">
        <f>H28+H41+H31+H36</f>
        <v>6301.6</v>
      </c>
    </row>
    <row r="28" spans="1:8" x14ac:dyDescent="0.25">
      <c r="A28" s="10" t="s">
        <v>114</v>
      </c>
      <c r="B28" s="28"/>
      <c r="C28" s="27" t="s">
        <v>124</v>
      </c>
      <c r="D28" s="27" t="s">
        <v>128</v>
      </c>
      <c r="E28" s="27" t="s">
        <v>113</v>
      </c>
      <c r="F28" s="27"/>
      <c r="G28" s="25">
        <f t="shared" ref="G28:H29" si="3">G29</f>
        <v>1961.3</v>
      </c>
      <c r="H28" s="25">
        <f t="shared" si="3"/>
        <v>1961.3</v>
      </c>
    </row>
    <row r="29" spans="1:8" ht="78.75" x14ac:dyDescent="0.25">
      <c r="A29" s="10" t="s">
        <v>44</v>
      </c>
      <c r="B29" s="28"/>
      <c r="C29" s="27" t="s">
        <v>124</v>
      </c>
      <c r="D29" s="27" t="s">
        <v>128</v>
      </c>
      <c r="E29" s="27" t="s">
        <v>113</v>
      </c>
      <c r="F29" s="27" t="s">
        <v>126</v>
      </c>
      <c r="G29" s="25">
        <f t="shared" si="3"/>
        <v>1961.3</v>
      </c>
      <c r="H29" s="25">
        <f t="shared" si="3"/>
        <v>1961.3</v>
      </c>
    </row>
    <row r="30" spans="1:8" ht="31.5" x14ac:dyDescent="0.25">
      <c r="A30" s="10" t="s">
        <v>45</v>
      </c>
      <c r="B30" s="28"/>
      <c r="C30" s="27" t="s">
        <v>124</v>
      </c>
      <c r="D30" s="27" t="s">
        <v>128</v>
      </c>
      <c r="E30" s="27" t="s">
        <v>113</v>
      </c>
      <c r="F30" s="27" t="s">
        <v>127</v>
      </c>
      <c r="G30" s="25">
        <v>1961.3</v>
      </c>
      <c r="H30" s="25">
        <v>1961.3</v>
      </c>
    </row>
    <row r="31" spans="1:8" ht="78.75" x14ac:dyDescent="0.25">
      <c r="A31" s="10" t="s">
        <v>349</v>
      </c>
      <c r="B31" s="28"/>
      <c r="C31" s="27" t="s">
        <v>124</v>
      </c>
      <c r="D31" s="27" t="s">
        <v>128</v>
      </c>
      <c r="E31" s="27" t="s">
        <v>347</v>
      </c>
      <c r="F31" s="27"/>
      <c r="G31" s="25">
        <f>G32+G34</f>
        <v>1444</v>
      </c>
      <c r="H31" s="25">
        <f>H32+H34</f>
        <v>1444</v>
      </c>
    </row>
    <row r="32" spans="1:8" ht="78.75" x14ac:dyDescent="0.25">
      <c r="A32" s="10" t="s">
        <v>44</v>
      </c>
      <c r="B32" s="28"/>
      <c r="C32" s="27" t="s">
        <v>124</v>
      </c>
      <c r="D32" s="27" t="s">
        <v>128</v>
      </c>
      <c r="E32" s="27" t="s">
        <v>347</v>
      </c>
      <c r="F32" s="27" t="s">
        <v>126</v>
      </c>
      <c r="G32" s="25">
        <f>G33</f>
        <v>501.3</v>
      </c>
      <c r="H32" s="25">
        <f>H33</f>
        <v>501.3</v>
      </c>
    </row>
    <row r="33" spans="1:8" ht="31.5" x14ac:dyDescent="0.25">
      <c r="A33" s="10" t="s">
        <v>45</v>
      </c>
      <c r="B33" s="28"/>
      <c r="C33" s="27" t="s">
        <v>124</v>
      </c>
      <c r="D33" s="27" t="s">
        <v>128</v>
      </c>
      <c r="E33" s="27" t="s">
        <v>347</v>
      </c>
      <c r="F33" s="27" t="s">
        <v>127</v>
      </c>
      <c r="G33" s="25">
        <v>501.3</v>
      </c>
      <c r="H33" s="25">
        <v>501.3</v>
      </c>
    </row>
    <row r="34" spans="1:8" ht="19.5" customHeight="1" x14ac:dyDescent="0.25">
      <c r="A34" s="10" t="s">
        <v>38</v>
      </c>
      <c r="B34" s="28"/>
      <c r="C34" s="27" t="s">
        <v>124</v>
      </c>
      <c r="D34" s="27" t="s">
        <v>128</v>
      </c>
      <c r="E34" s="27" t="s">
        <v>347</v>
      </c>
      <c r="F34" s="27" t="s">
        <v>133</v>
      </c>
      <c r="G34" s="25">
        <f>G35</f>
        <v>942.7</v>
      </c>
      <c r="H34" s="25">
        <f>H35</f>
        <v>942.7</v>
      </c>
    </row>
    <row r="35" spans="1:8" x14ac:dyDescent="0.25">
      <c r="A35" s="10" t="s">
        <v>78</v>
      </c>
      <c r="B35" s="28"/>
      <c r="C35" s="27" t="s">
        <v>124</v>
      </c>
      <c r="D35" s="27" t="s">
        <v>128</v>
      </c>
      <c r="E35" s="27" t="s">
        <v>347</v>
      </c>
      <c r="F35" s="27" t="s">
        <v>159</v>
      </c>
      <c r="G35" s="25">
        <v>942.7</v>
      </c>
      <c r="H35" s="25">
        <v>942.7</v>
      </c>
    </row>
    <row r="36" spans="1:8" ht="63" x14ac:dyDescent="0.25">
      <c r="A36" s="10" t="s">
        <v>350</v>
      </c>
      <c r="B36" s="28"/>
      <c r="C36" s="27" t="s">
        <v>124</v>
      </c>
      <c r="D36" s="27" t="s">
        <v>128</v>
      </c>
      <c r="E36" s="27" t="s">
        <v>348</v>
      </c>
      <c r="F36" s="27"/>
      <c r="G36" s="25">
        <f>G37+G39</f>
        <v>2896.3</v>
      </c>
      <c r="H36" s="25">
        <f>H37+H39</f>
        <v>2896.3</v>
      </c>
    </row>
    <row r="37" spans="1:8" ht="78.75" x14ac:dyDescent="0.25">
      <c r="A37" s="10" t="s">
        <v>44</v>
      </c>
      <c r="B37" s="28"/>
      <c r="C37" s="27" t="s">
        <v>124</v>
      </c>
      <c r="D37" s="27" t="s">
        <v>128</v>
      </c>
      <c r="E37" s="27" t="s">
        <v>348</v>
      </c>
      <c r="F37" s="27" t="s">
        <v>126</v>
      </c>
      <c r="G37" s="25">
        <f>G38</f>
        <v>1325.4</v>
      </c>
      <c r="H37" s="25">
        <f>H38</f>
        <v>1325.4</v>
      </c>
    </row>
    <row r="38" spans="1:8" ht="31.5" x14ac:dyDescent="0.25">
      <c r="A38" s="10" t="s">
        <v>45</v>
      </c>
      <c r="B38" s="28"/>
      <c r="C38" s="27" t="s">
        <v>124</v>
      </c>
      <c r="D38" s="27" t="s">
        <v>128</v>
      </c>
      <c r="E38" s="27" t="s">
        <v>348</v>
      </c>
      <c r="F38" s="27" t="s">
        <v>127</v>
      </c>
      <c r="G38" s="25">
        <v>1325.4</v>
      </c>
      <c r="H38" s="25">
        <v>1325.4</v>
      </c>
    </row>
    <row r="39" spans="1:8" ht="19.5" customHeight="1" x14ac:dyDescent="0.25">
      <c r="A39" s="10" t="s">
        <v>38</v>
      </c>
      <c r="B39" s="28"/>
      <c r="C39" s="27" t="s">
        <v>124</v>
      </c>
      <c r="D39" s="27" t="s">
        <v>128</v>
      </c>
      <c r="E39" s="27" t="s">
        <v>348</v>
      </c>
      <c r="F39" s="27" t="s">
        <v>133</v>
      </c>
      <c r="G39" s="25">
        <f>G40</f>
        <v>1570.8999999999999</v>
      </c>
      <c r="H39" s="25">
        <f>H40</f>
        <v>1570.8999999999999</v>
      </c>
    </row>
    <row r="40" spans="1:8" x14ac:dyDescent="0.25">
      <c r="A40" s="10" t="s">
        <v>78</v>
      </c>
      <c r="B40" s="28"/>
      <c r="C40" s="27" t="s">
        <v>124</v>
      </c>
      <c r="D40" s="27" t="s">
        <v>128</v>
      </c>
      <c r="E40" s="27" t="s">
        <v>348</v>
      </c>
      <c r="F40" s="27" t="s">
        <v>159</v>
      </c>
      <c r="G40" s="25">
        <f>1527.3+43.6</f>
        <v>1570.8999999999999</v>
      </c>
      <c r="H40" s="25">
        <f>1527.3+43.6</f>
        <v>1570.8999999999999</v>
      </c>
    </row>
    <row r="41" spans="1:8" ht="78.75" x14ac:dyDescent="0.25">
      <c r="A41" s="10" t="s">
        <v>92</v>
      </c>
      <c r="B41" s="28"/>
      <c r="C41" s="27" t="s">
        <v>124</v>
      </c>
      <c r="D41" s="27" t="s">
        <v>128</v>
      </c>
      <c r="E41" s="27" t="s">
        <v>95</v>
      </c>
      <c r="F41" s="27"/>
      <c r="G41" s="25">
        <f t="shared" ref="G41:H42" si="4">G42</f>
        <v>6489.7</v>
      </c>
      <c r="H41" s="25">
        <f t="shared" si="4"/>
        <v>0</v>
      </c>
    </row>
    <row r="42" spans="1:8" ht="78.75" x14ac:dyDescent="0.25">
      <c r="A42" s="10" t="s">
        <v>44</v>
      </c>
      <c r="B42" s="28"/>
      <c r="C42" s="27" t="s">
        <v>124</v>
      </c>
      <c r="D42" s="27" t="s">
        <v>128</v>
      </c>
      <c r="E42" s="27" t="s">
        <v>95</v>
      </c>
      <c r="F42" s="27" t="s">
        <v>126</v>
      </c>
      <c r="G42" s="25">
        <f t="shared" si="4"/>
        <v>6489.7</v>
      </c>
      <c r="H42" s="25">
        <f t="shared" si="4"/>
        <v>0</v>
      </c>
    </row>
    <row r="43" spans="1:8" ht="31.5" x14ac:dyDescent="0.25">
      <c r="A43" s="10" t="s">
        <v>45</v>
      </c>
      <c r="B43" s="28"/>
      <c r="C43" s="27" t="s">
        <v>124</v>
      </c>
      <c r="D43" s="27" t="s">
        <v>128</v>
      </c>
      <c r="E43" s="27" t="s">
        <v>95</v>
      </c>
      <c r="F43" s="27" t="s">
        <v>127</v>
      </c>
      <c r="G43" s="25">
        <v>6489.7</v>
      </c>
      <c r="H43" s="25">
        <v>0</v>
      </c>
    </row>
    <row r="44" spans="1:8" x14ac:dyDescent="0.25">
      <c r="A44" s="10" t="s">
        <v>2</v>
      </c>
      <c r="B44" s="28"/>
      <c r="C44" s="27" t="s">
        <v>124</v>
      </c>
      <c r="D44" s="27" t="s">
        <v>132</v>
      </c>
      <c r="E44" s="27"/>
      <c r="F44" s="27"/>
      <c r="G44" s="25">
        <f t="shared" ref="G44:H44" si="5">G45</f>
        <v>3270.2</v>
      </c>
      <c r="H44" s="25">
        <f t="shared" si="5"/>
        <v>3069</v>
      </c>
    </row>
    <row r="45" spans="1:8" x14ac:dyDescent="0.25">
      <c r="A45" s="10" t="s">
        <v>43</v>
      </c>
      <c r="B45" s="28"/>
      <c r="C45" s="27" t="s">
        <v>124</v>
      </c>
      <c r="D45" s="27" t="s">
        <v>132</v>
      </c>
      <c r="E45" s="27" t="s">
        <v>84</v>
      </c>
      <c r="F45" s="27"/>
      <c r="G45" s="25">
        <f>G46+G51</f>
        <v>3270.2</v>
      </c>
      <c r="H45" s="25">
        <f>H46+H51</f>
        <v>3069</v>
      </c>
    </row>
    <row r="46" spans="1:8" x14ac:dyDescent="0.25">
      <c r="A46" s="10" t="s">
        <v>27</v>
      </c>
      <c r="B46" s="28"/>
      <c r="C46" s="27" t="s">
        <v>124</v>
      </c>
      <c r="D46" s="27" t="s">
        <v>132</v>
      </c>
      <c r="E46" s="27" t="s">
        <v>86</v>
      </c>
      <c r="F46" s="27"/>
      <c r="G46" s="25">
        <f>G47+G49</f>
        <v>201.2</v>
      </c>
      <c r="H46" s="25">
        <f>H47+H49</f>
        <v>0</v>
      </c>
    </row>
    <row r="47" spans="1:8" ht="19.5" customHeight="1" x14ac:dyDescent="0.25">
      <c r="A47" s="10" t="s">
        <v>38</v>
      </c>
      <c r="B47" s="28"/>
      <c r="C47" s="27" t="s">
        <v>124</v>
      </c>
      <c r="D47" s="27" t="s">
        <v>132</v>
      </c>
      <c r="E47" s="27" t="s">
        <v>86</v>
      </c>
      <c r="F47" s="27" t="s">
        <v>133</v>
      </c>
      <c r="G47" s="25">
        <f>G48</f>
        <v>21</v>
      </c>
      <c r="H47" s="25">
        <f>H48</f>
        <v>0</v>
      </c>
    </row>
    <row r="48" spans="1:8" ht="31.5" x14ac:dyDescent="0.25">
      <c r="A48" s="10" t="s">
        <v>105</v>
      </c>
      <c r="B48" s="28"/>
      <c r="C48" s="27" t="s">
        <v>124</v>
      </c>
      <c r="D48" s="27" t="s">
        <v>132</v>
      </c>
      <c r="E48" s="27" t="s">
        <v>86</v>
      </c>
      <c r="F48" s="27" t="s">
        <v>134</v>
      </c>
      <c r="G48" s="25">
        <v>21</v>
      </c>
      <c r="H48" s="25">
        <v>0</v>
      </c>
    </row>
    <row r="49" spans="1:8" x14ac:dyDescent="0.25">
      <c r="A49" s="10" t="s">
        <v>29</v>
      </c>
      <c r="B49" s="28"/>
      <c r="C49" s="27" t="s">
        <v>124</v>
      </c>
      <c r="D49" s="27" t="s">
        <v>132</v>
      </c>
      <c r="E49" s="27" t="s">
        <v>86</v>
      </c>
      <c r="F49" s="27" t="s">
        <v>37</v>
      </c>
      <c r="G49" s="25">
        <f>G50</f>
        <v>180.2</v>
      </c>
      <c r="H49" s="25">
        <f>H50</f>
        <v>0</v>
      </c>
    </row>
    <row r="50" spans="1:8" x14ac:dyDescent="0.25">
      <c r="A50" s="10" t="s">
        <v>28</v>
      </c>
      <c r="B50" s="28"/>
      <c r="C50" s="27" t="s">
        <v>124</v>
      </c>
      <c r="D50" s="27" t="s">
        <v>132</v>
      </c>
      <c r="E50" s="27" t="s">
        <v>86</v>
      </c>
      <c r="F50" s="27" t="s">
        <v>135</v>
      </c>
      <c r="G50" s="25">
        <v>180.2</v>
      </c>
      <c r="H50" s="25">
        <v>0</v>
      </c>
    </row>
    <row r="51" spans="1:8" ht="63" x14ac:dyDescent="0.25">
      <c r="A51" s="10" t="s">
        <v>297</v>
      </c>
      <c r="B51" s="28"/>
      <c r="C51" s="27" t="s">
        <v>124</v>
      </c>
      <c r="D51" s="27" t="s">
        <v>132</v>
      </c>
      <c r="E51" s="27" t="s">
        <v>296</v>
      </c>
      <c r="F51" s="27"/>
      <c r="G51" s="25">
        <f>G52</f>
        <v>3069</v>
      </c>
      <c r="H51" s="25">
        <f>H52</f>
        <v>3069</v>
      </c>
    </row>
    <row r="52" spans="1:8" ht="19.5" customHeight="1" x14ac:dyDescent="0.25">
      <c r="A52" s="10" t="s">
        <v>38</v>
      </c>
      <c r="B52" s="28"/>
      <c r="C52" s="27" t="s">
        <v>124</v>
      </c>
      <c r="D52" s="27" t="s">
        <v>132</v>
      </c>
      <c r="E52" s="27" t="s">
        <v>296</v>
      </c>
      <c r="F52" s="27" t="s">
        <v>133</v>
      </c>
      <c r="G52" s="25">
        <f>G53</f>
        <v>3069</v>
      </c>
      <c r="H52" s="25">
        <f>H53</f>
        <v>3069</v>
      </c>
    </row>
    <row r="53" spans="1:8" x14ac:dyDescent="0.25">
      <c r="A53" s="10" t="s">
        <v>78</v>
      </c>
      <c r="B53" s="28"/>
      <c r="C53" s="27" t="s">
        <v>124</v>
      </c>
      <c r="D53" s="27" t="s">
        <v>132</v>
      </c>
      <c r="E53" s="27" t="s">
        <v>296</v>
      </c>
      <c r="F53" s="27" t="s">
        <v>159</v>
      </c>
      <c r="G53" s="25">
        <v>3069</v>
      </c>
      <c r="H53" s="25">
        <v>3069</v>
      </c>
    </row>
    <row r="54" spans="1:8" x14ac:dyDescent="0.25">
      <c r="A54" s="29" t="s">
        <v>308</v>
      </c>
      <c r="B54" s="28"/>
      <c r="C54" s="27" t="s">
        <v>125</v>
      </c>
      <c r="D54" s="27"/>
      <c r="E54" s="27"/>
      <c r="F54" s="27"/>
      <c r="G54" s="25">
        <f t="shared" ref="G54:H56" si="6">G55</f>
        <v>389.1</v>
      </c>
      <c r="H54" s="25">
        <f t="shared" si="6"/>
        <v>389.1</v>
      </c>
    </row>
    <row r="55" spans="1:8" x14ac:dyDescent="0.25">
      <c r="A55" s="30" t="s">
        <v>309</v>
      </c>
      <c r="B55" s="28"/>
      <c r="C55" s="27" t="s">
        <v>125</v>
      </c>
      <c r="D55" s="27" t="s">
        <v>136</v>
      </c>
      <c r="E55" s="27"/>
      <c r="F55" s="27"/>
      <c r="G55" s="25">
        <f t="shared" si="6"/>
        <v>389.1</v>
      </c>
      <c r="H55" s="25">
        <f t="shared" si="6"/>
        <v>389.1</v>
      </c>
    </row>
    <row r="56" spans="1:8" x14ac:dyDescent="0.25">
      <c r="A56" s="10" t="s">
        <v>43</v>
      </c>
      <c r="B56" s="28"/>
      <c r="C56" s="27" t="s">
        <v>125</v>
      </c>
      <c r="D56" s="27" t="s">
        <v>136</v>
      </c>
      <c r="E56" s="27" t="s">
        <v>84</v>
      </c>
      <c r="F56" s="27"/>
      <c r="G56" s="25">
        <f t="shared" si="6"/>
        <v>389.1</v>
      </c>
      <c r="H56" s="25">
        <f t="shared" si="6"/>
        <v>389.1</v>
      </c>
    </row>
    <row r="57" spans="1:8" ht="63" x14ac:dyDescent="0.25">
      <c r="A57" s="10" t="s">
        <v>297</v>
      </c>
      <c r="B57" s="28"/>
      <c r="C57" s="27" t="s">
        <v>125</v>
      </c>
      <c r="D57" s="27" t="s">
        <v>136</v>
      </c>
      <c r="E57" s="27" t="s">
        <v>296</v>
      </c>
      <c r="F57" s="27"/>
      <c r="G57" s="25">
        <f>G58</f>
        <v>389.1</v>
      </c>
      <c r="H57" s="25">
        <f>H58</f>
        <v>389.1</v>
      </c>
    </row>
    <row r="58" spans="1:8" ht="78.75" x14ac:dyDescent="0.25">
      <c r="A58" s="10" t="s">
        <v>44</v>
      </c>
      <c r="B58" s="28"/>
      <c r="C58" s="27" t="s">
        <v>125</v>
      </c>
      <c r="D58" s="27" t="s">
        <v>136</v>
      </c>
      <c r="E58" s="27" t="s">
        <v>296</v>
      </c>
      <c r="F58" s="27" t="s">
        <v>126</v>
      </c>
      <c r="G58" s="25">
        <f>G59</f>
        <v>389.1</v>
      </c>
      <c r="H58" s="25">
        <f>H59</f>
        <v>389.1</v>
      </c>
    </row>
    <row r="59" spans="1:8" ht="31.5" x14ac:dyDescent="0.25">
      <c r="A59" s="10" t="s">
        <v>45</v>
      </c>
      <c r="B59" s="28"/>
      <c r="C59" s="27" t="s">
        <v>125</v>
      </c>
      <c r="D59" s="27" t="s">
        <v>136</v>
      </c>
      <c r="E59" s="27" t="s">
        <v>296</v>
      </c>
      <c r="F59" s="27" t="s">
        <v>127</v>
      </c>
      <c r="G59" s="25">
        <v>389.1</v>
      </c>
      <c r="H59" s="25">
        <v>389.1</v>
      </c>
    </row>
    <row r="60" spans="1:8" ht="31.5" x14ac:dyDescent="0.25">
      <c r="A60" s="10" t="s">
        <v>13</v>
      </c>
      <c r="B60" s="26"/>
      <c r="C60" s="27" t="s">
        <v>136</v>
      </c>
      <c r="D60" s="27"/>
      <c r="E60" s="27"/>
      <c r="F60" s="27"/>
      <c r="G60" s="25">
        <f t="shared" ref="G60:H64" si="7">G61</f>
        <v>6167.9</v>
      </c>
      <c r="H60" s="25">
        <f t="shared" si="7"/>
        <v>0</v>
      </c>
    </row>
    <row r="61" spans="1:8" ht="47.25" x14ac:dyDescent="0.25">
      <c r="A61" s="10" t="s">
        <v>106</v>
      </c>
      <c r="B61" s="26"/>
      <c r="C61" s="27" t="s">
        <v>136</v>
      </c>
      <c r="D61" s="27" t="s">
        <v>16</v>
      </c>
      <c r="E61" s="27"/>
      <c r="F61" s="27"/>
      <c r="G61" s="25">
        <f>G62</f>
        <v>6167.9</v>
      </c>
      <c r="H61" s="25">
        <f>H62</f>
        <v>0</v>
      </c>
    </row>
    <row r="62" spans="1:8" ht="94.5" x14ac:dyDescent="0.25">
      <c r="A62" s="10" t="s">
        <v>243</v>
      </c>
      <c r="B62" s="26"/>
      <c r="C62" s="27" t="s">
        <v>136</v>
      </c>
      <c r="D62" s="27" t="s">
        <v>16</v>
      </c>
      <c r="E62" s="27" t="s">
        <v>137</v>
      </c>
      <c r="F62" s="27"/>
      <c r="G62" s="25">
        <f>G63</f>
        <v>6167.9</v>
      </c>
      <c r="H62" s="25">
        <f>H63</f>
        <v>0</v>
      </c>
    </row>
    <row r="63" spans="1:8" ht="47.25" x14ac:dyDescent="0.25">
      <c r="A63" s="10" t="s">
        <v>23</v>
      </c>
      <c r="B63" s="26"/>
      <c r="C63" s="27" t="s">
        <v>136</v>
      </c>
      <c r="D63" s="27" t="s">
        <v>16</v>
      </c>
      <c r="E63" s="27" t="s">
        <v>138</v>
      </c>
      <c r="F63" s="27"/>
      <c r="G63" s="25">
        <f t="shared" si="7"/>
        <v>6167.9</v>
      </c>
      <c r="H63" s="25">
        <f t="shared" si="7"/>
        <v>0</v>
      </c>
    </row>
    <row r="64" spans="1:8" ht="78.75" x14ac:dyDescent="0.25">
      <c r="A64" s="10" t="s">
        <v>44</v>
      </c>
      <c r="B64" s="28"/>
      <c r="C64" s="27" t="s">
        <v>136</v>
      </c>
      <c r="D64" s="27" t="s">
        <v>16</v>
      </c>
      <c r="E64" s="27" t="s">
        <v>138</v>
      </c>
      <c r="F64" s="27" t="s">
        <v>126</v>
      </c>
      <c r="G64" s="25">
        <f t="shared" si="7"/>
        <v>6167.9</v>
      </c>
      <c r="H64" s="25">
        <f t="shared" si="7"/>
        <v>0</v>
      </c>
    </row>
    <row r="65" spans="1:8" ht="18.75" customHeight="1" x14ac:dyDescent="0.25">
      <c r="A65" s="10" t="s">
        <v>104</v>
      </c>
      <c r="B65" s="26"/>
      <c r="C65" s="27" t="s">
        <v>136</v>
      </c>
      <c r="D65" s="27" t="s">
        <v>16</v>
      </c>
      <c r="E65" s="27" t="s">
        <v>138</v>
      </c>
      <c r="F65" s="27" t="s">
        <v>139</v>
      </c>
      <c r="G65" s="25">
        <v>6167.9</v>
      </c>
      <c r="H65" s="25">
        <v>0</v>
      </c>
    </row>
    <row r="66" spans="1:8" x14ac:dyDescent="0.25">
      <c r="A66" s="10" t="s">
        <v>3</v>
      </c>
      <c r="B66" s="26"/>
      <c r="C66" s="27" t="s">
        <v>128</v>
      </c>
      <c r="D66" s="27"/>
      <c r="E66" s="27"/>
      <c r="F66" s="27"/>
      <c r="G66" s="25">
        <f t="shared" ref="G66:H70" si="8">G67</f>
        <v>140.4</v>
      </c>
      <c r="H66" s="25">
        <f t="shared" si="8"/>
        <v>140.4</v>
      </c>
    </row>
    <row r="67" spans="1:8" ht="18" customHeight="1" x14ac:dyDescent="0.25">
      <c r="A67" s="10" t="s">
        <v>363</v>
      </c>
      <c r="B67" s="26"/>
      <c r="C67" s="31" t="s">
        <v>128</v>
      </c>
      <c r="D67" s="31" t="s">
        <v>140</v>
      </c>
      <c r="E67" s="27"/>
      <c r="F67" s="27"/>
      <c r="G67" s="25">
        <f t="shared" si="8"/>
        <v>140.4</v>
      </c>
      <c r="H67" s="25">
        <f t="shared" si="8"/>
        <v>140.4</v>
      </c>
    </row>
    <row r="68" spans="1:8" x14ac:dyDescent="0.25">
      <c r="A68" s="10" t="s">
        <v>54</v>
      </c>
      <c r="B68" s="26"/>
      <c r="C68" s="31" t="s">
        <v>128</v>
      </c>
      <c r="D68" s="31" t="s">
        <v>140</v>
      </c>
      <c r="E68" s="27" t="s">
        <v>84</v>
      </c>
      <c r="F68" s="27"/>
      <c r="G68" s="25">
        <f t="shared" si="8"/>
        <v>140.4</v>
      </c>
      <c r="H68" s="25">
        <f t="shared" si="8"/>
        <v>140.4</v>
      </c>
    </row>
    <row r="69" spans="1:8" ht="63" x14ac:dyDescent="0.25">
      <c r="A69" s="10" t="s">
        <v>262</v>
      </c>
      <c r="B69" s="26"/>
      <c r="C69" s="31" t="s">
        <v>128</v>
      </c>
      <c r="D69" s="31" t="s">
        <v>140</v>
      </c>
      <c r="E69" s="27" t="s">
        <v>102</v>
      </c>
      <c r="F69" s="27"/>
      <c r="G69" s="25">
        <f t="shared" si="8"/>
        <v>140.4</v>
      </c>
      <c r="H69" s="25">
        <f t="shared" si="8"/>
        <v>140.4</v>
      </c>
    </row>
    <row r="70" spans="1:8" ht="78.75" x14ac:dyDescent="0.25">
      <c r="A70" s="10" t="s">
        <v>44</v>
      </c>
      <c r="B70" s="26"/>
      <c r="C70" s="31" t="s">
        <v>128</v>
      </c>
      <c r="D70" s="31" t="s">
        <v>140</v>
      </c>
      <c r="E70" s="27" t="s">
        <v>102</v>
      </c>
      <c r="F70" s="27" t="s">
        <v>126</v>
      </c>
      <c r="G70" s="25">
        <f t="shared" si="8"/>
        <v>140.4</v>
      </c>
      <c r="H70" s="25">
        <f t="shared" si="8"/>
        <v>140.4</v>
      </c>
    </row>
    <row r="71" spans="1:8" ht="31.5" x14ac:dyDescent="0.25">
      <c r="A71" s="10" t="s">
        <v>45</v>
      </c>
      <c r="B71" s="26"/>
      <c r="C71" s="31" t="s">
        <v>128</v>
      </c>
      <c r="D71" s="31" t="s">
        <v>140</v>
      </c>
      <c r="E71" s="27" t="s">
        <v>102</v>
      </c>
      <c r="F71" s="27" t="s">
        <v>127</v>
      </c>
      <c r="G71" s="25">
        <v>140.4</v>
      </c>
      <c r="H71" s="25">
        <v>140.4</v>
      </c>
    </row>
    <row r="72" spans="1:8" x14ac:dyDescent="0.25">
      <c r="A72" s="10" t="s">
        <v>4</v>
      </c>
      <c r="B72" s="26"/>
      <c r="C72" s="27" t="s">
        <v>141</v>
      </c>
      <c r="D72" s="27"/>
      <c r="E72" s="27"/>
      <c r="F72" s="27"/>
      <c r="G72" s="25">
        <f t="shared" ref="G72:H77" si="9">G73</f>
        <v>5451.4</v>
      </c>
      <c r="H72" s="25">
        <f t="shared" si="9"/>
        <v>5451.4</v>
      </c>
    </row>
    <row r="73" spans="1:8" x14ac:dyDescent="0.25">
      <c r="A73" s="10" t="s">
        <v>63</v>
      </c>
      <c r="B73" s="26"/>
      <c r="C73" s="27" t="s">
        <v>141</v>
      </c>
      <c r="D73" s="27" t="s">
        <v>142</v>
      </c>
      <c r="E73" s="27"/>
      <c r="F73" s="27"/>
      <c r="G73" s="25">
        <f t="shared" si="9"/>
        <v>5451.4</v>
      </c>
      <c r="H73" s="25">
        <f t="shared" si="9"/>
        <v>5451.4</v>
      </c>
    </row>
    <row r="74" spans="1:8" ht="37.5" customHeight="1" x14ac:dyDescent="0.25">
      <c r="A74" s="10" t="s">
        <v>119</v>
      </c>
      <c r="B74" s="28"/>
      <c r="C74" s="27" t="s">
        <v>141</v>
      </c>
      <c r="D74" s="27" t="s">
        <v>142</v>
      </c>
      <c r="E74" s="27" t="s">
        <v>143</v>
      </c>
      <c r="F74" s="27"/>
      <c r="G74" s="25">
        <f t="shared" si="9"/>
        <v>5451.4</v>
      </c>
      <c r="H74" s="25">
        <f t="shared" si="9"/>
        <v>5451.4</v>
      </c>
    </row>
    <row r="75" spans="1:8" ht="31.5" x14ac:dyDescent="0.25">
      <c r="A75" s="10" t="s">
        <v>64</v>
      </c>
      <c r="B75" s="28"/>
      <c r="C75" s="27" t="s">
        <v>141</v>
      </c>
      <c r="D75" s="27" t="s">
        <v>142</v>
      </c>
      <c r="E75" s="27" t="s">
        <v>144</v>
      </c>
      <c r="F75" s="27"/>
      <c r="G75" s="25">
        <f t="shared" si="9"/>
        <v>5451.4</v>
      </c>
      <c r="H75" s="25">
        <f t="shared" si="9"/>
        <v>5451.4</v>
      </c>
    </row>
    <row r="76" spans="1:8" ht="63" customHeight="1" x14ac:dyDescent="0.25">
      <c r="A76" s="10" t="s">
        <v>263</v>
      </c>
      <c r="B76" s="26"/>
      <c r="C76" s="27" t="s">
        <v>141</v>
      </c>
      <c r="D76" s="27" t="s">
        <v>142</v>
      </c>
      <c r="E76" s="27" t="s">
        <v>145</v>
      </c>
      <c r="F76" s="27"/>
      <c r="G76" s="25">
        <f>G77</f>
        <v>5451.4</v>
      </c>
      <c r="H76" s="25">
        <f>H77</f>
        <v>5451.4</v>
      </c>
    </row>
    <row r="77" spans="1:8" ht="78.75" x14ac:dyDescent="0.25">
      <c r="A77" s="10" t="s">
        <v>44</v>
      </c>
      <c r="B77" s="28"/>
      <c r="C77" s="27" t="s">
        <v>141</v>
      </c>
      <c r="D77" s="27" t="s">
        <v>142</v>
      </c>
      <c r="E77" s="27" t="s">
        <v>145</v>
      </c>
      <c r="F77" s="27" t="s">
        <v>126</v>
      </c>
      <c r="G77" s="25">
        <f t="shared" si="9"/>
        <v>5451.4</v>
      </c>
      <c r="H77" s="25">
        <f t="shared" si="9"/>
        <v>5451.4</v>
      </c>
    </row>
    <row r="78" spans="1:8" ht="31.5" x14ac:dyDescent="0.25">
      <c r="A78" s="10" t="s">
        <v>45</v>
      </c>
      <c r="B78" s="28"/>
      <c r="C78" s="27" t="s">
        <v>141</v>
      </c>
      <c r="D78" s="27" t="s">
        <v>142</v>
      </c>
      <c r="E78" s="27" t="s">
        <v>145</v>
      </c>
      <c r="F78" s="27" t="s">
        <v>127</v>
      </c>
      <c r="G78" s="25">
        <v>5451.4</v>
      </c>
      <c r="H78" s="25">
        <v>5451.4</v>
      </c>
    </row>
    <row r="79" spans="1:8" x14ac:dyDescent="0.25">
      <c r="A79" s="10" t="s">
        <v>109</v>
      </c>
      <c r="B79" s="26"/>
      <c r="C79" s="27" t="s">
        <v>146</v>
      </c>
      <c r="D79" s="27"/>
      <c r="E79" s="27"/>
      <c r="F79" s="27"/>
      <c r="G79" s="25">
        <f>G80+G95</f>
        <v>77784.599999999991</v>
      </c>
      <c r="H79" s="25">
        <f>H80+H95</f>
        <v>15829</v>
      </c>
    </row>
    <row r="80" spans="1:8" x14ac:dyDescent="0.25">
      <c r="A80" s="10" t="s">
        <v>58</v>
      </c>
      <c r="B80" s="26"/>
      <c r="C80" s="27" t="s">
        <v>146</v>
      </c>
      <c r="D80" s="27" t="s">
        <v>124</v>
      </c>
      <c r="E80" s="27"/>
      <c r="F80" s="27"/>
      <c r="G80" s="25">
        <f>G81</f>
        <v>61449.299999999996</v>
      </c>
      <c r="H80" s="25">
        <f>H81</f>
        <v>163.5</v>
      </c>
    </row>
    <row r="81" spans="1:9" ht="52.5" customHeight="1" x14ac:dyDescent="0.25">
      <c r="A81" s="10" t="s">
        <v>120</v>
      </c>
      <c r="B81" s="26"/>
      <c r="C81" s="27" t="s">
        <v>146</v>
      </c>
      <c r="D81" s="27" t="s">
        <v>124</v>
      </c>
      <c r="E81" s="27" t="s">
        <v>147</v>
      </c>
      <c r="F81" s="27"/>
      <c r="G81" s="25">
        <f t="shared" ref="G81:H81" si="10">G82</f>
        <v>61449.299999999996</v>
      </c>
      <c r="H81" s="25">
        <f t="shared" si="10"/>
        <v>163.5</v>
      </c>
    </row>
    <row r="82" spans="1:9" ht="31.5" x14ac:dyDescent="0.25">
      <c r="A82" s="10" t="s">
        <v>79</v>
      </c>
      <c r="B82" s="26"/>
      <c r="C82" s="27" t="s">
        <v>146</v>
      </c>
      <c r="D82" s="27" t="s">
        <v>124</v>
      </c>
      <c r="E82" s="27" t="s">
        <v>148</v>
      </c>
      <c r="F82" s="27"/>
      <c r="G82" s="25">
        <f>G83+G86+G92+G89</f>
        <v>61449.299999999996</v>
      </c>
      <c r="H82" s="25">
        <f>H83+H86+H92+H89</f>
        <v>163.5</v>
      </c>
    </row>
    <row r="83" spans="1:9" x14ac:dyDescent="0.25">
      <c r="A83" s="10" t="s">
        <v>60</v>
      </c>
      <c r="B83" s="26"/>
      <c r="C83" s="27" t="s">
        <v>146</v>
      </c>
      <c r="D83" s="27" t="s">
        <v>124</v>
      </c>
      <c r="E83" s="27" t="s">
        <v>149</v>
      </c>
      <c r="F83" s="27"/>
      <c r="G83" s="25">
        <f t="shared" ref="G83:H84" si="11">G84</f>
        <v>58489.9</v>
      </c>
      <c r="H83" s="25">
        <f t="shared" si="11"/>
        <v>0</v>
      </c>
    </row>
    <row r="84" spans="1:9" ht="34.5" customHeight="1" x14ac:dyDescent="0.25">
      <c r="A84" s="10" t="s">
        <v>52</v>
      </c>
      <c r="B84" s="26"/>
      <c r="C84" s="27" t="s">
        <v>146</v>
      </c>
      <c r="D84" s="27" t="s">
        <v>124</v>
      </c>
      <c r="E84" s="27" t="s">
        <v>149</v>
      </c>
      <c r="F84" s="27" t="s">
        <v>150</v>
      </c>
      <c r="G84" s="25">
        <f t="shared" si="11"/>
        <v>58489.9</v>
      </c>
      <c r="H84" s="25">
        <f t="shared" si="11"/>
        <v>0</v>
      </c>
    </row>
    <row r="85" spans="1:9" x14ac:dyDescent="0.25">
      <c r="A85" s="10" t="s">
        <v>30</v>
      </c>
      <c r="B85" s="26"/>
      <c r="C85" s="27" t="s">
        <v>146</v>
      </c>
      <c r="D85" s="27" t="s">
        <v>124</v>
      </c>
      <c r="E85" s="27" t="s">
        <v>149</v>
      </c>
      <c r="F85" s="27" t="s">
        <v>151</v>
      </c>
      <c r="G85" s="55">
        <v>58489.9</v>
      </c>
      <c r="H85" s="25">
        <v>0</v>
      </c>
    </row>
    <row r="86" spans="1:9" x14ac:dyDescent="0.25">
      <c r="A86" s="10" t="s">
        <v>61</v>
      </c>
      <c r="B86" s="26"/>
      <c r="C86" s="27" t="s">
        <v>146</v>
      </c>
      <c r="D86" s="27" t="s">
        <v>124</v>
      </c>
      <c r="E86" s="27" t="s">
        <v>152</v>
      </c>
      <c r="F86" s="27"/>
      <c r="G86" s="25">
        <f t="shared" ref="G86:H87" si="12">G87</f>
        <v>2793.7</v>
      </c>
      <c r="H86" s="25">
        <f t="shared" si="12"/>
        <v>0</v>
      </c>
    </row>
    <row r="87" spans="1:9" ht="34.5" customHeight="1" x14ac:dyDescent="0.25">
      <c r="A87" s="10" t="s">
        <v>52</v>
      </c>
      <c r="B87" s="26"/>
      <c r="C87" s="27" t="s">
        <v>146</v>
      </c>
      <c r="D87" s="27" t="s">
        <v>124</v>
      </c>
      <c r="E87" s="27" t="s">
        <v>152</v>
      </c>
      <c r="F87" s="27" t="s">
        <v>150</v>
      </c>
      <c r="G87" s="25">
        <f t="shared" si="12"/>
        <v>2793.7</v>
      </c>
      <c r="H87" s="25">
        <f t="shared" si="12"/>
        <v>0</v>
      </c>
    </row>
    <row r="88" spans="1:9" x14ac:dyDescent="0.25">
      <c r="A88" s="10" t="s">
        <v>30</v>
      </c>
      <c r="B88" s="26"/>
      <c r="C88" s="27" t="s">
        <v>146</v>
      </c>
      <c r="D88" s="27" t="s">
        <v>124</v>
      </c>
      <c r="E88" s="27" t="s">
        <v>152</v>
      </c>
      <c r="F88" s="27" t="s">
        <v>151</v>
      </c>
      <c r="G88" s="25">
        <v>2793.7</v>
      </c>
      <c r="H88" s="25">
        <v>0</v>
      </c>
    </row>
    <row r="89" spans="1:9" ht="47.25" x14ac:dyDescent="0.25">
      <c r="A89" s="10" t="s">
        <v>311</v>
      </c>
      <c r="B89" s="26"/>
      <c r="C89" s="27" t="s">
        <v>146</v>
      </c>
      <c r="D89" s="27" t="s">
        <v>124</v>
      </c>
      <c r="E89" s="27" t="s">
        <v>310</v>
      </c>
      <c r="F89" s="27"/>
      <c r="G89" s="25">
        <f>G90</f>
        <v>110</v>
      </c>
      <c r="H89" s="25">
        <f>H90</f>
        <v>110</v>
      </c>
    </row>
    <row r="90" spans="1:9" ht="34.5" customHeight="1" x14ac:dyDescent="0.25">
      <c r="A90" s="10" t="s">
        <v>52</v>
      </c>
      <c r="B90" s="26"/>
      <c r="C90" s="27" t="s">
        <v>146</v>
      </c>
      <c r="D90" s="27" t="s">
        <v>124</v>
      </c>
      <c r="E90" s="27" t="s">
        <v>310</v>
      </c>
      <c r="F90" s="27" t="s">
        <v>150</v>
      </c>
      <c r="G90" s="25">
        <f>G91</f>
        <v>110</v>
      </c>
      <c r="H90" s="25">
        <f>H91</f>
        <v>110</v>
      </c>
    </row>
    <row r="91" spans="1:9" x14ac:dyDescent="0.25">
      <c r="A91" s="40" t="s">
        <v>30</v>
      </c>
      <c r="B91" s="26"/>
      <c r="C91" s="27" t="s">
        <v>146</v>
      </c>
      <c r="D91" s="27" t="s">
        <v>124</v>
      </c>
      <c r="E91" s="27" t="s">
        <v>310</v>
      </c>
      <c r="F91" s="27" t="s">
        <v>151</v>
      </c>
      <c r="G91" s="25">
        <v>110</v>
      </c>
      <c r="H91" s="25">
        <v>110</v>
      </c>
    </row>
    <row r="92" spans="1:9" x14ac:dyDescent="0.25">
      <c r="A92" s="10" t="s">
        <v>291</v>
      </c>
      <c r="B92" s="26"/>
      <c r="C92" s="27" t="s">
        <v>146</v>
      </c>
      <c r="D92" s="27" t="s">
        <v>124</v>
      </c>
      <c r="E92" s="27" t="s">
        <v>290</v>
      </c>
      <c r="F92" s="27"/>
      <c r="G92" s="25">
        <f>G93</f>
        <v>55.7</v>
      </c>
      <c r="H92" s="25">
        <f>H93</f>
        <v>53.5</v>
      </c>
      <c r="I92" s="61"/>
    </row>
    <row r="93" spans="1:9" ht="34.5" customHeight="1" x14ac:dyDescent="0.25">
      <c r="A93" s="10" t="s">
        <v>52</v>
      </c>
      <c r="B93" s="26"/>
      <c r="C93" s="27" t="s">
        <v>146</v>
      </c>
      <c r="D93" s="27" t="s">
        <v>124</v>
      </c>
      <c r="E93" s="27" t="s">
        <v>290</v>
      </c>
      <c r="F93" s="27" t="s">
        <v>150</v>
      </c>
      <c r="G93" s="25">
        <f t="shared" ref="G93:H93" si="13">G94</f>
        <v>55.7</v>
      </c>
      <c r="H93" s="25">
        <f t="shared" si="13"/>
        <v>53.5</v>
      </c>
    </row>
    <row r="94" spans="1:9" x14ac:dyDescent="0.25">
      <c r="A94" s="10" t="s">
        <v>30</v>
      </c>
      <c r="B94" s="26"/>
      <c r="C94" s="27" t="s">
        <v>146</v>
      </c>
      <c r="D94" s="27" t="s">
        <v>124</v>
      </c>
      <c r="E94" s="27" t="s">
        <v>290</v>
      </c>
      <c r="F94" s="27" t="s">
        <v>151</v>
      </c>
      <c r="G94" s="25">
        <v>55.7</v>
      </c>
      <c r="H94" s="25">
        <v>53.5</v>
      </c>
    </row>
    <row r="95" spans="1:9" ht="18" customHeight="1" x14ac:dyDescent="0.25">
      <c r="A95" s="10" t="s">
        <v>294</v>
      </c>
      <c r="B95" s="26"/>
      <c r="C95" s="27" t="s">
        <v>146</v>
      </c>
      <c r="D95" s="27" t="s">
        <v>128</v>
      </c>
      <c r="E95" s="27"/>
      <c r="F95" s="27"/>
      <c r="G95" s="25">
        <f t="shared" ref="G95:H99" si="14">G96</f>
        <v>16335.3</v>
      </c>
      <c r="H95" s="25">
        <f t="shared" si="14"/>
        <v>15665.5</v>
      </c>
    </row>
    <row r="96" spans="1:9" ht="51.75" customHeight="1" x14ac:dyDescent="0.25">
      <c r="A96" s="10" t="s">
        <v>120</v>
      </c>
      <c r="B96" s="26"/>
      <c r="C96" s="27" t="s">
        <v>146</v>
      </c>
      <c r="D96" s="27" t="s">
        <v>128</v>
      </c>
      <c r="E96" s="27" t="s">
        <v>147</v>
      </c>
      <c r="F96" s="27"/>
      <c r="G96" s="25">
        <f t="shared" si="14"/>
        <v>16335.3</v>
      </c>
      <c r="H96" s="25">
        <f t="shared" si="14"/>
        <v>15665.5</v>
      </c>
    </row>
    <row r="97" spans="1:9" ht="31.5" x14ac:dyDescent="0.25">
      <c r="A97" s="10" t="s">
        <v>305</v>
      </c>
      <c r="B97" s="26"/>
      <c r="C97" s="27" t="s">
        <v>146</v>
      </c>
      <c r="D97" s="27" t="s">
        <v>128</v>
      </c>
      <c r="E97" s="27" t="s">
        <v>148</v>
      </c>
      <c r="F97" s="27"/>
      <c r="G97" s="25">
        <f t="shared" si="14"/>
        <v>16335.3</v>
      </c>
      <c r="H97" s="25">
        <f t="shared" si="14"/>
        <v>15665.5</v>
      </c>
    </row>
    <row r="98" spans="1:9" ht="63" x14ac:dyDescent="0.25">
      <c r="A98" s="10" t="s">
        <v>295</v>
      </c>
      <c r="B98" s="26"/>
      <c r="C98" s="27" t="s">
        <v>146</v>
      </c>
      <c r="D98" s="27" t="s">
        <v>128</v>
      </c>
      <c r="E98" s="27" t="s">
        <v>293</v>
      </c>
      <c r="F98" s="27"/>
      <c r="G98" s="25">
        <f t="shared" si="14"/>
        <v>16335.3</v>
      </c>
      <c r="H98" s="25">
        <f t="shared" si="14"/>
        <v>15665.5</v>
      </c>
      <c r="I98" s="61"/>
    </row>
    <row r="99" spans="1:9" ht="34.5" customHeight="1" x14ac:dyDescent="0.25">
      <c r="A99" s="10" t="s">
        <v>52</v>
      </c>
      <c r="B99" s="26"/>
      <c r="C99" s="27" t="s">
        <v>146</v>
      </c>
      <c r="D99" s="27" t="s">
        <v>128</v>
      </c>
      <c r="E99" s="27" t="s">
        <v>293</v>
      </c>
      <c r="F99" s="27" t="s">
        <v>150</v>
      </c>
      <c r="G99" s="25">
        <f t="shared" si="14"/>
        <v>16335.3</v>
      </c>
      <c r="H99" s="25">
        <f t="shared" si="14"/>
        <v>15665.5</v>
      </c>
    </row>
    <row r="100" spans="1:9" x14ac:dyDescent="0.25">
      <c r="A100" s="10" t="s">
        <v>30</v>
      </c>
      <c r="B100" s="26"/>
      <c r="C100" s="27" t="s">
        <v>146</v>
      </c>
      <c r="D100" s="27" t="s">
        <v>128</v>
      </c>
      <c r="E100" s="27" t="s">
        <v>293</v>
      </c>
      <c r="F100" s="27" t="s">
        <v>151</v>
      </c>
      <c r="G100" s="55">
        <v>16335.3</v>
      </c>
      <c r="H100" s="25">
        <v>15665.5</v>
      </c>
    </row>
    <row r="101" spans="1:9" x14ac:dyDescent="0.25">
      <c r="A101" s="10" t="s">
        <v>9</v>
      </c>
      <c r="B101" s="26"/>
      <c r="C101" s="27" t="s">
        <v>16</v>
      </c>
      <c r="D101" s="27"/>
      <c r="E101" s="27"/>
      <c r="F101" s="27"/>
      <c r="G101" s="25">
        <f>G102+G107+G112</f>
        <v>17026.100000000002</v>
      </c>
      <c r="H101" s="25">
        <f>H102+H107+H112</f>
        <v>14573.7</v>
      </c>
    </row>
    <row r="102" spans="1:9" x14ac:dyDescent="0.25">
      <c r="A102" s="10" t="s">
        <v>10</v>
      </c>
      <c r="B102" s="26"/>
      <c r="C102" s="27" t="s">
        <v>16</v>
      </c>
      <c r="D102" s="27" t="s">
        <v>124</v>
      </c>
      <c r="E102" s="27"/>
      <c r="F102" s="27"/>
      <c r="G102" s="25">
        <f t="shared" ref="G102:H105" si="15">G103</f>
        <v>2448.5</v>
      </c>
      <c r="H102" s="25">
        <f t="shared" si="15"/>
        <v>0</v>
      </c>
    </row>
    <row r="103" spans="1:9" x14ac:dyDescent="0.25">
      <c r="A103" s="10" t="s">
        <v>54</v>
      </c>
      <c r="B103" s="26"/>
      <c r="C103" s="27" t="s">
        <v>16</v>
      </c>
      <c r="D103" s="27" t="s">
        <v>124</v>
      </c>
      <c r="E103" s="27" t="s">
        <v>84</v>
      </c>
      <c r="F103" s="27"/>
      <c r="G103" s="25">
        <f t="shared" si="15"/>
        <v>2448.5</v>
      </c>
      <c r="H103" s="25">
        <f t="shared" si="15"/>
        <v>0</v>
      </c>
    </row>
    <row r="104" spans="1:9" x14ac:dyDescent="0.25">
      <c r="A104" s="10" t="s">
        <v>55</v>
      </c>
      <c r="B104" s="26"/>
      <c r="C104" s="27" t="s">
        <v>16</v>
      </c>
      <c r="D104" s="27" t="s">
        <v>124</v>
      </c>
      <c r="E104" s="27" t="s">
        <v>87</v>
      </c>
      <c r="F104" s="27"/>
      <c r="G104" s="25">
        <f t="shared" si="15"/>
        <v>2448.5</v>
      </c>
      <c r="H104" s="25">
        <f t="shared" si="15"/>
        <v>0</v>
      </c>
    </row>
    <row r="105" spans="1:9" ht="19.5" customHeight="1" x14ac:dyDescent="0.25">
      <c r="A105" s="10" t="s">
        <v>38</v>
      </c>
      <c r="B105" s="26"/>
      <c r="C105" s="27" t="s">
        <v>16</v>
      </c>
      <c r="D105" s="27" t="s">
        <v>124</v>
      </c>
      <c r="E105" s="27" t="s">
        <v>87</v>
      </c>
      <c r="F105" s="27" t="s">
        <v>133</v>
      </c>
      <c r="G105" s="25">
        <f t="shared" si="15"/>
        <v>2448.5</v>
      </c>
      <c r="H105" s="25">
        <f t="shared" si="15"/>
        <v>0</v>
      </c>
    </row>
    <row r="106" spans="1:9" ht="31.5" x14ac:dyDescent="0.25">
      <c r="A106" s="10" t="s">
        <v>31</v>
      </c>
      <c r="B106" s="26"/>
      <c r="C106" s="27" t="s">
        <v>16</v>
      </c>
      <c r="D106" s="27" t="s">
        <v>124</v>
      </c>
      <c r="E106" s="27" t="s">
        <v>87</v>
      </c>
      <c r="F106" s="27" t="s">
        <v>153</v>
      </c>
      <c r="G106" s="25">
        <v>2448.5</v>
      </c>
      <c r="H106" s="25">
        <v>0</v>
      </c>
    </row>
    <row r="107" spans="1:9" x14ac:dyDescent="0.25">
      <c r="A107" s="10" t="s">
        <v>11</v>
      </c>
      <c r="B107" s="26"/>
      <c r="C107" s="27" t="s">
        <v>16</v>
      </c>
      <c r="D107" s="27" t="s">
        <v>136</v>
      </c>
      <c r="E107" s="27"/>
      <c r="F107" s="27"/>
      <c r="G107" s="25">
        <f>G108</f>
        <v>3.9</v>
      </c>
      <c r="H107" s="25">
        <f>H108</f>
        <v>0</v>
      </c>
    </row>
    <row r="108" spans="1:9" x14ac:dyDescent="0.25">
      <c r="A108" s="10" t="s">
        <v>54</v>
      </c>
      <c r="B108" s="26"/>
      <c r="C108" s="27" t="s">
        <v>16</v>
      </c>
      <c r="D108" s="27" t="s">
        <v>136</v>
      </c>
      <c r="E108" s="27" t="s">
        <v>84</v>
      </c>
      <c r="F108" s="27"/>
      <c r="G108" s="25">
        <f>G109</f>
        <v>3.9</v>
      </c>
      <c r="H108" s="25">
        <f>H109</f>
        <v>0</v>
      </c>
    </row>
    <row r="109" spans="1:9" ht="31.5" x14ac:dyDescent="0.25">
      <c r="A109" s="10" t="s">
        <v>33</v>
      </c>
      <c r="B109" s="26"/>
      <c r="C109" s="27" t="s">
        <v>16</v>
      </c>
      <c r="D109" s="27" t="s">
        <v>136</v>
      </c>
      <c r="E109" s="27" t="s">
        <v>96</v>
      </c>
      <c r="F109" s="27"/>
      <c r="G109" s="25">
        <f t="shared" ref="G109:H109" si="16">G110</f>
        <v>3.9</v>
      </c>
      <c r="H109" s="25">
        <f t="shared" si="16"/>
        <v>0</v>
      </c>
    </row>
    <row r="110" spans="1:9" ht="19.5" customHeight="1" x14ac:dyDescent="0.25">
      <c r="A110" s="10" t="s">
        <v>38</v>
      </c>
      <c r="B110" s="26"/>
      <c r="C110" s="27" t="s">
        <v>16</v>
      </c>
      <c r="D110" s="27" t="s">
        <v>136</v>
      </c>
      <c r="E110" s="27" t="s">
        <v>96</v>
      </c>
      <c r="F110" s="27" t="s">
        <v>133</v>
      </c>
      <c r="G110" s="25">
        <f>G111</f>
        <v>3.9</v>
      </c>
      <c r="H110" s="25">
        <f>H111</f>
        <v>0</v>
      </c>
    </row>
    <row r="111" spans="1:9" ht="31.5" x14ac:dyDescent="0.25">
      <c r="A111" s="10" t="s">
        <v>31</v>
      </c>
      <c r="B111" s="26"/>
      <c r="C111" s="27" t="s">
        <v>16</v>
      </c>
      <c r="D111" s="27" t="s">
        <v>136</v>
      </c>
      <c r="E111" s="27" t="s">
        <v>96</v>
      </c>
      <c r="F111" s="27" t="s">
        <v>153</v>
      </c>
      <c r="G111" s="25">
        <v>3.9</v>
      </c>
      <c r="H111" s="25">
        <v>0</v>
      </c>
    </row>
    <row r="112" spans="1:9" x14ac:dyDescent="0.25">
      <c r="A112" s="10" t="s">
        <v>20</v>
      </c>
      <c r="B112" s="26"/>
      <c r="C112" s="27" t="s">
        <v>16</v>
      </c>
      <c r="D112" s="27" t="s">
        <v>128</v>
      </c>
      <c r="E112" s="27"/>
      <c r="F112" s="27"/>
      <c r="G112" s="25">
        <f t="shared" ref="G112:H113" si="17">G113</f>
        <v>14573.7</v>
      </c>
      <c r="H112" s="25">
        <f t="shared" si="17"/>
        <v>14573.7</v>
      </c>
    </row>
    <row r="113" spans="1:8" ht="37.5" customHeight="1" x14ac:dyDescent="0.25">
      <c r="A113" s="10" t="s">
        <v>119</v>
      </c>
      <c r="B113" s="28"/>
      <c r="C113" s="27" t="s">
        <v>16</v>
      </c>
      <c r="D113" s="27" t="s">
        <v>128</v>
      </c>
      <c r="E113" s="27" t="s">
        <v>143</v>
      </c>
      <c r="F113" s="27"/>
      <c r="G113" s="25">
        <f t="shared" si="17"/>
        <v>14573.7</v>
      </c>
      <c r="H113" s="25">
        <f t="shared" si="17"/>
        <v>14573.7</v>
      </c>
    </row>
    <row r="114" spans="1:8" ht="31.5" x14ac:dyDescent="0.25">
      <c r="A114" s="10" t="s">
        <v>65</v>
      </c>
      <c r="B114" s="26"/>
      <c r="C114" s="27" t="s">
        <v>16</v>
      </c>
      <c r="D114" s="27" t="s">
        <v>128</v>
      </c>
      <c r="E114" s="27" t="s">
        <v>154</v>
      </c>
      <c r="F114" s="27"/>
      <c r="G114" s="25">
        <f>G115+G118+G121+G124</f>
        <v>14573.7</v>
      </c>
      <c r="H114" s="25">
        <f>H115+H118+H121+H124</f>
        <v>14573.7</v>
      </c>
    </row>
    <row r="115" spans="1:8" ht="100.5" customHeight="1" x14ac:dyDescent="0.25">
      <c r="A115" s="10" t="s">
        <v>34</v>
      </c>
      <c r="B115" s="26"/>
      <c r="C115" s="27" t="s">
        <v>16</v>
      </c>
      <c r="D115" s="27" t="s">
        <v>128</v>
      </c>
      <c r="E115" s="27" t="s">
        <v>155</v>
      </c>
      <c r="F115" s="27"/>
      <c r="G115" s="25">
        <f t="shared" ref="G115:H116" si="18">G116</f>
        <v>73.8</v>
      </c>
      <c r="H115" s="25">
        <f t="shared" si="18"/>
        <v>73.8</v>
      </c>
    </row>
    <row r="116" spans="1:8" ht="19.5" customHeight="1" x14ac:dyDescent="0.25">
      <c r="A116" s="10" t="s">
        <v>38</v>
      </c>
      <c r="B116" s="9"/>
      <c r="C116" s="27" t="s">
        <v>16</v>
      </c>
      <c r="D116" s="27" t="s">
        <v>128</v>
      </c>
      <c r="E116" s="27" t="s">
        <v>155</v>
      </c>
      <c r="F116" s="27" t="s">
        <v>133</v>
      </c>
      <c r="G116" s="25">
        <f t="shared" si="18"/>
        <v>73.8</v>
      </c>
      <c r="H116" s="25">
        <f t="shared" si="18"/>
        <v>73.8</v>
      </c>
    </row>
    <row r="117" spans="1:8" ht="31.5" x14ac:dyDescent="0.25">
      <c r="A117" s="10" t="s">
        <v>31</v>
      </c>
      <c r="B117" s="9"/>
      <c r="C117" s="27" t="s">
        <v>16</v>
      </c>
      <c r="D117" s="27" t="s">
        <v>128</v>
      </c>
      <c r="E117" s="27" t="s">
        <v>155</v>
      </c>
      <c r="F117" s="27" t="s">
        <v>153</v>
      </c>
      <c r="G117" s="25">
        <v>73.8</v>
      </c>
      <c r="H117" s="25">
        <v>73.8</v>
      </c>
    </row>
    <row r="118" spans="1:8" ht="47.25" x14ac:dyDescent="0.25">
      <c r="A118" s="10" t="s">
        <v>40</v>
      </c>
      <c r="B118" s="26"/>
      <c r="C118" s="27" t="s">
        <v>16</v>
      </c>
      <c r="D118" s="27" t="s">
        <v>128</v>
      </c>
      <c r="E118" s="27" t="s">
        <v>156</v>
      </c>
      <c r="F118" s="27"/>
      <c r="G118" s="25">
        <f t="shared" ref="G118:H119" si="19">G119</f>
        <v>1466.5</v>
      </c>
      <c r="H118" s="25">
        <f t="shared" si="19"/>
        <v>1466.5</v>
      </c>
    </row>
    <row r="119" spans="1:8" ht="19.5" customHeight="1" x14ac:dyDescent="0.25">
      <c r="A119" s="10" t="s">
        <v>38</v>
      </c>
      <c r="B119" s="9"/>
      <c r="C119" s="27" t="s">
        <v>16</v>
      </c>
      <c r="D119" s="27" t="s">
        <v>128</v>
      </c>
      <c r="E119" s="27" t="s">
        <v>156</v>
      </c>
      <c r="F119" s="27" t="s">
        <v>133</v>
      </c>
      <c r="G119" s="25">
        <f t="shared" si="19"/>
        <v>1466.5</v>
      </c>
      <c r="H119" s="25">
        <f t="shared" si="19"/>
        <v>1466.5</v>
      </c>
    </row>
    <row r="120" spans="1:8" ht="31.5" x14ac:dyDescent="0.25">
      <c r="A120" s="10" t="s">
        <v>31</v>
      </c>
      <c r="B120" s="9"/>
      <c r="C120" s="27" t="s">
        <v>16</v>
      </c>
      <c r="D120" s="27" t="s">
        <v>128</v>
      </c>
      <c r="E120" s="27" t="s">
        <v>156</v>
      </c>
      <c r="F120" s="27" t="s">
        <v>153</v>
      </c>
      <c r="G120" s="25">
        <v>1466.5</v>
      </c>
      <c r="H120" s="25">
        <v>1466.5</v>
      </c>
    </row>
    <row r="121" spans="1:8" ht="31.5" x14ac:dyDescent="0.25">
      <c r="A121" s="10" t="s">
        <v>41</v>
      </c>
      <c r="B121" s="26"/>
      <c r="C121" s="27" t="s">
        <v>16</v>
      </c>
      <c r="D121" s="27" t="s">
        <v>128</v>
      </c>
      <c r="E121" s="27" t="s">
        <v>157</v>
      </c>
      <c r="F121" s="27"/>
      <c r="G121" s="25">
        <f t="shared" ref="G121:H122" si="20">G122</f>
        <v>1221.5</v>
      </c>
      <c r="H121" s="25">
        <f t="shared" si="20"/>
        <v>1221.5</v>
      </c>
    </row>
    <row r="122" spans="1:8" ht="19.5" customHeight="1" x14ac:dyDescent="0.25">
      <c r="A122" s="10" t="s">
        <v>38</v>
      </c>
      <c r="B122" s="9"/>
      <c r="C122" s="27" t="s">
        <v>16</v>
      </c>
      <c r="D122" s="27" t="s">
        <v>128</v>
      </c>
      <c r="E122" s="27" t="s">
        <v>157</v>
      </c>
      <c r="F122" s="27" t="s">
        <v>133</v>
      </c>
      <c r="G122" s="25">
        <f t="shared" si="20"/>
        <v>1221.5</v>
      </c>
      <c r="H122" s="25">
        <f t="shared" si="20"/>
        <v>1221.5</v>
      </c>
    </row>
    <row r="123" spans="1:8" ht="31.5" x14ac:dyDescent="0.25">
      <c r="A123" s="10" t="s">
        <v>105</v>
      </c>
      <c r="B123" s="9"/>
      <c r="C123" s="27" t="s">
        <v>16</v>
      </c>
      <c r="D123" s="27" t="s">
        <v>128</v>
      </c>
      <c r="E123" s="27" t="s">
        <v>157</v>
      </c>
      <c r="F123" s="27" t="s">
        <v>134</v>
      </c>
      <c r="G123" s="25">
        <v>1221.5</v>
      </c>
      <c r="H123" s="25">
        <v>1221.5</v>
      </c>
    </row>
    <row r="124" spans="1:8" ht="47.25" x14ac:dyDescent="0.25">
      <c r="A124" s="10" t="s">
        <v>42</v>
      </c>
      <c r="B124" s="9"/>
      <c r="C124" s="27" t="s">
        <v>16</v>
      </c>
      <c r="D124" s="27" t="s">
        <v>128</v>
      </c>
      <c r="E124" s="27" t="s">
        <v>158</v>
      </c>
      <c r="F124" s="27"/>
      <c r="G124" s="25">
        <f t="shared" ref="G124:H125" si="21">G125</f>
        <v>11811.9</v>
      </c>
      <c r="H124" s="25">
        <f t="shared" si="21"/>
        <v>11811.9</v>
      </c>
    </row>
    <row r="125" spans="1:8" ht="19.5" customHeight="1" x14ac:dyDescent="0.25">
      <c r="A125" s="10" t="s">
        <v>38</v>
      </c>
      <c r="B125" s="9"/>
      <c r="C125" s="27" t="s">
        <v>16</v>
      </c>
      <c r="D125" s="27" t="s">
        <v>128</v>
      </c>
      <c r="E125" s="27" t="s">
        <v>158</v>
      </c>
      <c r="F125" s="27" t="s">
        <v>133</v>
      </c>
      <c r="G125" s="25">
        <f t="shared" si="21"/>
        <v>11811.9</v>
      </c>
      <c r="H125" s="25">
        <f t="shared" si="21"/>
        <v>11811.9</v>
      </c>
    </row>
    <row r="126" spans="1:8" ht="31.5" x14ac:dyDescent="0.25">
      <c r="A126" s="10" t="s">
        <v>31</v>
      </c>
      <c r="B126" s="32"/>
      <c r="C126" s="27" t="s">
        <v>16</v>
      </c>
      <c r="D126" s="27" t="s">
        <v>128</v>
      </c>
      <c r="E126" s="27" t="s">
        <v>158</v>
      </c>
      <c r="F126" s="27" t="s">
        <v>153</v>
      </c>
      <c r="G126" s="25">
        <v>11811.9</v>
      </c>
      <c r="H126" s="25">
        <v>11811.9</v>
      </c>
    </row>
    <row r="127" spans="1:8" ht="21" customHeight="1" x14ac:dyDescent="0.25">
      <c r="A127" s="39" t="s">
        <v>68</v>
      </c>
      <c r="B127" s="24">
        <v>963</v>
      </c>
      <c r="C127" s="27"/>
      <c r="D127" s="27"/>
      <c r="E127" s="27"/>
      <c r="F127" s="27"/>
      <c r="G127" s="25">
        <f t="shared" ref="G127:H132" si="22">G128</f>
        <v>4417.9000000000005</v>
      </c>
      <c r="H127" s="25">
        <f t="shared" si="22"/>
        <v>2725.3</v>
      </c>
    </row>
    <row r="128" spans="1:8" x14ac:dyDescent="0.25">
      <c r="A128" s="10" t="s">
        <v>0</v>
      </c>
      <c r="B128" s="26"/>
      <c r="C128" s="27" t="s">
        <v>124</v>
      </c>
      <c r="D128" s="27"/>
      <c r="E128" s="27"/>
      <c r="F128" s="27"/>
      <c r="G128" s="25">
        <f>G129+G139+G134</f>
        <v>4417.9000000000005</v>
      </c>
      <c r="H128" s="25">
        <f>H129+H139+H134</f>
        <v>2725.3</v>
      </c>
    </row>
    <row r="129" spans="1:8" ht="63" x14ac:dyDescent="0.25">
      <c r="A129" s="10" t="s">
        <v>39</v>
      </c>
      <c r="B129" s="32"/>
      <c r="C129" s="27" t="s">
        <v>124</v>
      </c>
      <c r="D129" s="27" t="s">
        <v>136</v>
      </c>
      <c r="E129" s="27"/>
      <c r="F129" s="27"/>
      <c r="G129" s="25">
        <f t="shared" si="22"/>
        <v>1611.6000000000001</v>
      </c>
      <c r="H129" s="25">
        <f t="shared" si="22"/>
        <v>0</v>
      </c>
    </row>
    <row r="130" spans="1:8" x14ac:dyDescent="0.25">
      <c r="A130" s="10" t="s">
        <v>43</v>
      </c>
      <c r="B130" s="32"/>
      <c r="C130" s="27" t="s">
        <v>124</v>
      </c>
      <c r="D130" s="27" t="s">
        <v>136</v>
      </c>
      <c r="E130" s="27" t="s">
        <v>84</v>
      </c>
      <c r="F130" s="27"/>
      <c r="G130" s="25">
        <f>G131</f>
        <v>1611.6000000000001</v>
      </c>
      <c r="H130" s="25">
        <f t="shared" si="22"/>
        <v>0</v>
      </c>
    </row>
    <row r="131" spans="1:8" x14ac:dyDescent="0.25">
      <c r="A131" s="10" t="s">
        <v>1</v>
      </c>
      <c r="B131" s="32"/>
      <c r="C131" s="27" t="s">
        <v>124</v>
      </c>
      <c r="D131" s="27" t="s">
        <v>136</v>
      </c>
      <c r="E131" s="27" t="s">
        <v>88</v>
      </c>
      <c r="F131" s="27"/>
      <c r="G131" s="25">
        <f>G132</f>
        <v>1611.6000000000001</v>
      </c>
      <c r="H131" s="25">
        <f>H132</f>
        <v>0</v>
      </c>
    </row>
    <row r="132" spans="1:8" ht="78.75" x14ac:dyDescent="0.25">
      <c r="A132" s="10" t="s">
        <v>44</v>
      </c>
      <c r="B132" s="32"/>
      <c r="C132" s="27" t="s">
        <v>124</v>
      </c>
      <c r="D132" s="27" t="s">
        <v>136</v>
      </c>
      <c r="E132" s="27" t="s">
        <v>88</v>
      </c>
      <c r="F132" s="27" t="s">
        <v>126</v>
      </c>
      <c r="G132" s="25">
        <f t="shared" si="22"/>
        <v>1611.6000000000001</v>
      </c>
      <c r="H132" s="25">
        <f t="shared" si="22"/>
        <v>0</v>
      </c>
    </row>
    <row r="133" spans="1:8" ht="31.5" x14ac:dyDescent="0.25">
      <c r="A133" s="10" t="s">
        <v>45</v>
      </c>
      <c r="B133" s="32"/>
      <c r="C133" s="27" t="s">
        <v>124</v>
      </c>
      <c r="D133" s="27" t="s">
        <v>136</v>
      </c>
      <c r="E133" s="27" t="s">
        <v>88</v>
      </c>
      <c r="F133" s="27" t="s">
        <v>127</v>
      </c>
      <c r="G133" s="25">
        <f>1430.9+222.8-42.1</f>
        <v>1611.6000000000001</v>
      </c>
      <c r="H133" s="25">
        <v>0</v>
      </c>
    </row>
    <row r="134" spans="1:8" x14ac:dyDescent="0.25">
      <c r="A134" s="10" t="s">
        <v>333</v>
      </c>
      <c r="B134" s="32"/>
      <c r="C134" s="27" t="s">
        <v>124</v>
      </c>
      <c r="D134" s="27" t="s">
        <v>141</v>
      </c>
      <c r="E134" s="27"/>
      <c r="F134" s="27"/>
      <c r="G134" s="25">
        <f t="shared" ref="G134:H137" si="23">G135</f>
        <v>2725.3</v>
      </c>
      <c r="H134" s="25">
        <f t="shared" si="23"/>
        <v>2725.3</v>
      </c>
    </row>
    <row r="135" spans="1:8" x14ac:dyDescent="0.25">
      <c r="A135" s="10" t="s">
        <v>43</v>
      </c>
      <c r="B135" s="32"/>
      <c r="C135" s="27" t="s">
        <v>124</v>
      </c>
      <c r="D135" s="27" t="s">
        <v>141</v>
      </c>
      <c r="E135" s="27" t="s">
        <v>84</v>
      </c>
      <c r="F135" s="27"/>
      <c r="G135" s="25">
        <f t="shared" si="23"/>
        <v>2725.3</v>
      </c>
      <c r="H135" s="25">
        <f t="shared" si="23"/>
        <v>2725.3</v>
      </c>
    </row>
    <row r="136" spans="1:8" ht="31.5" x14ac:dyDescent="0.25">
      <c r="A136" s="10" t="s">
        <v>334</v>
      </c>
      <c r="B136" s="32"/>
      <c r="C136" s="27" t="s">
        <v>124</v>
      </c>
      <c r="D136" s="27" t="s">
        <v>141</v>
      </c>
      <c r="E136" s="27" t="s">
        <v>331</v>
      </c>
      <c r="F136" s="27"/>
      <c r="G136" s="25">
        <f t="shared" si="23"/>
        <v>2725.3</v>
      </c>
      <c r="H136" s="25">
        <f t="shared" si="23"/>
        <v>2725.3</v>
      </c>
    </row>
    <row r="137" spans="1:8" x14ac:dyDescent="0.25">
      <c r="A137" s="10" t="s">
        <v>29</v>
      </c>
      <c r="B137" s="32"/>
      <c r="C137" s="27" t="s">
        <v>124</v>
      </c>
      <c r="D137" s="27" t="s">
        <v>141</v>
      </c>
      <c r="E137" s="27" t="s">
        <v>331</v>
      </c>
      <c r="F137" s="27" t="s">
        <v>37</v>
      </c>
      <c r="G137" s="25">
        <f t="shared" si="23"/>
        <v>2725.3</v>
      </c>
      <c r="H137" s="25">
        <f t="shared" si="23"/>
        <v>2725.3</v>
      </c>
    </row>
    <row r="138" spans="1:8" x14ac:dyDescent="0.25">
      <c r="A138" s="10" t="s">
        <v>335</v>
      </c>
      <c r="B138" s="32"/>
      <c r="C138" s="27" t="s">
        <v>124</v>
      </c>
      <c r="D138" s="27" t="s">
        <v>141</v>
      </c>
      <c r="E138" s="27" t="s">
        <v>331</v>
      </c>
      <c r="F138" s="27" t="s">
        <v>332</v>
      </c>
      <c r="G138" s="25">
        <v>2725.3</v>
      </c>
      <c r="H138" s="25">
        <v>2725.3</v>
      </c>
    </row>
    <row r="139" spans="1:8" x14ac:dyDescent="0.25">
      <c r="A139" s="10" t="s">
        <v>2</v>
      </c>
      <c r="B139" s="32"/>
      <c r="C139" s="27" t="s">
        <v>124</v>
      </c>
      <c r="D139" s="27" t="s">
        <v>132</v>
      </c>
      <c r="E139" s="27"/>
      <c r="F139" s="27"/>
      <c r="G139" s="25">
        <f>G140</f>
        <v>81</v>
      </c>
      <c r="H139" s="25">
        <f>H140</f>
        <v>0</v>
      </c>
    </row>
    <row r="140" spans="1:8" x14ac:dyDescent="0.25">
      <c r="A140" s="10" t="s">
        <v>54</v>
      </c>
      <c r="B140" s="32"/>
      <c r="C140" s="27" t="s">
        <v>124</v>
      </c>
      <c r="D140" s="27" t="s">
        <v>132</v>
      </c>
      <c r="E140" s="27" t="s">
        <v>84</v>
      </c>
      <c r="F140" s="27"/>
      <c r="G140" s="25">
        <f>G141</f>
        <v>81</v>
      </c>
      <c r="H140" s="25">
        <f>H141</f>
        <v>0</v>
      </c>
    </row>
    <row r="141" spans="1:8" x14ac:dyDescent="0.25">
      <c r="A141" s="10" t="s">
        <v>27</v>
      </c>
      <c r="B141" s="32"/>
      <c r="C141" s="27" t="s">
        <v>124</v>
      </c>
      <c r="D141" s="27" t="s">
        <v>132</v>
      </c>
      <c r="E141" s="27" t="s">
        <v>86</v>
      </c>
      <c r="F141" s="27"/>
      <c r="G141" s="25">
        <f t="shared" ref="G141:H141" si="24">G142</f>
        <v>81</v>
      </c>
      <c r="H141" s="25">
        <f t="shared" si="24"/>
        <v>0</v>
      </c>
    </row>
    <row r="142" spans="1:8" ht="19.5" customHeight="1" x14ac:dyDescent="0.25">
      <c r="A142" s="10" t="s">
        <v>38</v>
      </c>
      <c r="B142" s="32"/>
      <c r="C142" s="27" t="s">
        <v>124</v>
      </c>
      <c r="D142" s="27" t="s">
        <v>132</v>
      </c>
      <c r="E142" s="27" t="s">
        <v>86</v>
      </c>
      <c r="F142" s="27" t="s">
        <v>133</v>
      </c>
      <c r="G142" s="25">
        <f t="shared" ref="G142:H142" si="25">G143</f>
        <v>81</v>
      </c>
      <c r="H142" s="25">
        <f t="shared" si="25"/>
        <v>0</v>
      </c>
    </row>
    <row r="143" spans="1:8" x14ac:dyDescent="0.25">
      <c r="A143" s="10" t="s">
        <v>78</v>
      </c>
      <c r="B143" s="32"/>
      <c r="C143" s="27" t="s">
        <v>124</v>
      </c>
      <c r="D143" s="27" t="s">
        <v>132</v>
      </c>
      <c r="E143" s="27" t="s">
        <v>86</v>
      </c>
      <c r="F143" s="27" t="s">
        <v>159</v>
      </c>
      <c r="G143" s="25">
        <v>81</v>
      </c>
      <c r="H143" s="25">
        <v>0</v>
      </c>
    </row>
    <row r="144" spans="1:8" ht="31.5" x14ac:dyDescent="0.25">
      <c r="A144" s="39" t="s">
        <v>69</v>
      </c>
      <c r="B144" s="24">
        <v>934</v>
      </c>
      <c r="C144" s="27"/>
      <c r="D144" s="27"/>
      <c r="E144" s="27"/>
      <c r="F144" s="27"/>
      <c r="G144" s="25">
        <f t="shared" ref="G144:H149" si="26">G145</f>
        <v>2276.8000000000002</v>
      </c>
      <c r="H144" s="25">
        <f t="shared" si="26"/>
        <v>0</v>
      </c>
    </row>
    <row r="145" spans="1:8" x14ac:dyDescent="0.25">
      <c r="A145" s="10" t="s">
        <v>0</v>
      </c>
      <c r="B145" s="26"/>
      <c r="C145" s="27" t="s">
        <v>124</v>
      </c>
      <c r="D145" s="27"/>
      <c r="E145" s="27"/>
      <c r="F145" s="27"/>
      <c r="G145" s="25">
        <f t="shared" si="26"/>
        <v>2276.8000000000002</v>
      </c>
      <c r="H145" s="25">
        <f t="shared" si="26"/>
        <v>0</v>
      </c>
    </row>
    <row r="146" spans="1:8" ht="47.25" x14ac:dyDescent="0.25">
      <c r="A146" s="10" t="s">
        <v>62</v>
      </c>
      <c r="B146" s="26"/>
      <c r="C146" s="27" t="s">
        <v>124</v>
      </c>
      <c r="D146" s="27" t="s">
        <v>160</v>
      </c>
      <c r="E146" s="27"/>
      <c r="F146" s="27"/>
      <c r="G146" s="25">
        <f t="shared" si="26"/>
        <v>2276.8000000000002</v>
      </c>
      <c r="H146" s="25">
        <f t="shared" si="26"/>
        <v>0</v>
      </c>
    </row>
    <row r="147" spans="1:8" x14ac:dyDescent="0.25">
      <c r="A147" s="10" t="s">
        <v>43</v>
      </c>
      <c r="B147" s="26"/>
      <c r="C147" s="27" t="s">
        <v>124</v>
      </c>
      <c r="D147" s="27" t="s">
        <v>160</v>
      </c>
      <c r="E147" s="27" t="s">
        <v>84</v>
      </c>
      <c r="F147" s="27"/>
      <c r="G147" s="25">
        <f t="shared" si="26"/>
        <v>2276.8000000000002</v>
      </c>
      <c r="H147" s="25">
        <f t="shared" si="26"/>
        <v>0</v>
      </c>
    </row>
    <row r="148" spans="1:8" ht="31.5" x14ac:dyDescent="0.25">
      <c r="A148" s="10" t="s">
        <v>100</v>
      </c>
      <c r="B148" s="26"/>
      <c r="C148" s="27" t="s">
        <v>124</v>
      </c>
      <c r="D148" s="27" t="s">
        <v>160</v>
      </c>
      <c r="E148" s="27" t="s">
        <v>99</v>
      </c>
      <c r="F148" s="27"/>
      <c r="G148" s="25">
        <f>G149</f>
        <v>2276.8000000000002</v>
      </c>
      <c r="H148" s="25">
        <f>H149</f>
        <v>0</v>
      </c>
    </row>
    <row r="149" spans="1:8" ht="78.75" x14ac:dyDescent="0.25">
      <c r="A149" s="10" t="s">
        <v>44</v>
      </c>
      <c r="B149" s="26"/>
      <c r="C149" s="27" t="s">
        <v>124</v>
      </c>
      <c r="D149" s="27" t="s">
        <v>160</v>
      </c>
      <c r="E149" s="27" t="s">
        <v>99</v>
      </c>
      <c r="F149" s="27" t="s">
        <v>126</v>
      </c>
      <c r="G149" s="25">
        <f t="shared" si="26"/>
        <v>2276.8000000000002</v>
      </c>
      <c r="H149" s="25">
        <f t="shared" si="26"/>
        <v>0</v>
      </c>
    </row>
    <row r="150" spans="1:8" ht="31.5" x14ac:dyDescent="0.25">
      <c r="A150" s="10" t="s">
        <v>45</v>
      </c>
      <c r="B150" s="26"/>
      <c r="C150" s="27" t="s">
        <v>124</v>
      </c>
      <c r="D150" s="27" t="s">
        <v>160</v>
      </c>
      <c r="E150" s="27" t="s">
        <v>99</v>
      </c>
      <c r="F150" s="27" t="s">
        <v>127</v>
      </c>
      <c r="G150" s="25">
        <f>1891+385.8</f>
        <v>2276.8000000000002</v>
      </c>
      <c r="H150" s="25">
        <v>0</v>
      </c>
    </row>
    <row r="151" spans="1:8" ht="31.5" x14ac:dyDescent="0.25">
      <c r="A151" s="39" t="s">
        <v>70</v>
      </c>
      <c r="B151" s="24">
        <v>902</v>
      </c>
      <c r="C151" s="27"/>
      <c r="D151" s="27"/>
      <c r="E151" s="27"/>
      <c r="F151" s="27"/>
      <c r="G151" s="25">
        <f>G152+G282+G262+G275+G204+G269+G190+G246+G224</f>
        <v>393072.5</v>
      </c>
      <c r="H151" s="25">
        <f>H152+H282+H262+H275+H204+H269+H190+H246+H224</f>
        <v>226142.59999999998</v>
      </c>
    </row>
    <row r="152" spans="1:8" x14ac:dyDescent="0.25">
      <c r="A152" s="10" t="s">
        <v>0</v>
      </c>
      <c r="B152" s="26"/>
      <c r="C152" s="27" t="s">
        <v>124</v>
      </c>
      <c r="D152" s="33"/>
      <c r="E152" s="27"/>
      <c r="F152" s="33"/>
      <c r="G152" s="25">
        <f>G161+G175+G153</f>
        <v>68737.899999999994</v>
      </c>
      <c r="H152" s="25">
        <f>H161+H175+H153</f>
        <v>340.29999999999995</v>
      </c>
    </row>
    <row r="153" spans="1:8" ht="63" x14ac:dyDescent="0.25">
      <c r="A153" s="10" t="s">
        <v>121</v>
      </c>
      <c r="B153" s="26"/>
      <c r="C153" s="27" t="s">
        <v>124</v>
      </c>
      <c r="D153" s="27" t="s">
        <v>128</v>
      </c>
      <c r="E153" s="27"/>
      <c r="F153" s="33"/>
      <c r="G153" s="25">
        <f>G154</f>
        <v>13.9</v>
      </c>
      <c r="H153" s="25">
        <f>H154</f>
        <v>13.9</v>
      </c>
    </row>
    <row r="154" spans="1:8" x14ac:dyDescent="0.25">
      <c r="A154" s="10" t="s">
        <v>43</v>
      </c>
      <c r="B154" s="26"/>
      <c r="C154" s="27" t="s">
        <v>124</v>
      </c>
      <c r="D154" s="27" t="s">
        <v>128</v>
      </c>
      <c r="E154" s="27" t="s">
        <v>84</v>
      </c>
      <c r="F154" s="33"/>
      <c r="G154" s="25">
        <f>G155+G158</f>
        <v>13.9</v>
      </c>
      <c r="H154" s="25">
        <f>H155+H158</f>
        <v>13.9</v>
      </c>
    </row>
    <row r="155" spans="1:8" x14ac:dyDescent="0.25">
      <c r="A155" s="10" t="s">
        <v>114</v>
      </c>
      <c r="B155" s="23"/>
      <c r="C155" s="27" t="s">
        <v>124</v>
      </c>
      <c r="D155" s="27" t="s">
        <v>128</v>
      </c>
      <c r="E155" s="27" t="s">
        <v>113</v>
      </c>
      <c r="F155" s="27"/>
      <c r="G155" s="25">
        <f t="shared" ref="G155:H156" si="27">G156</f>
        <v>12</v>
      </c>
      <c r="H155" s="25">
        <f t="shared" si="27"/>
        <v>12</v>
      </c>
    </row>
    <row r="156" spans="1:8" ht="31.5" x14ac:dyDescent="0.25">
      <c r="A156" s="10" t="s">
        <v>108</v>
      </c>
      <c r="B156" s="23"/>
      <c r="C156" s="27" t="s">
        <v>124</v>
      </c>
      <c r="D156" s="27" t="s">
        <v>128</v>
      </c>
      <c r="E156" s="27" t="s">
        <v>113</v>
      </c>
      <c r="F156" s="27" t="s">
        <v>161</v>
      </c>
      <c r="G156" s="25">
        <f t="shared" si="27"/>
        <v>12</v>
      </c>
      <c r="H156" s="25">
        <f t="shared" si="27"/>
        <v>12</v>
      </c>
    </row>
    <row r="157" spans="1:8" ht="35.25" customHeight="1" x14ac:dyDescent="0.25">
      <c r="A157" s="10" t="s">
        <v>46</v>
      </c>
      <c r="B157" s="23"/>
      <c r="C157" s="27" t="s">
        <v>124</v>
      </c>
      <c r="D157" s="27" t="s">
        <v>128</v>
      </c>
      <c r="E157" s="27" t="s">
        <v>113</v>
      </c>
      <c r="F157" s="27" t="s">
        <v>162</v>
      </c>
      <c r="G157" s="25">
        <v>12</v>
      </c>
      <c r="H157" s="25">
        <v>12</v>
      </c>
    </row>
    <row r="158" spans="1:8" ht="47.25" x14ac:dyDescent="0.25">
      <c r="A158" s="10" t="s">
        <v>111</v>
      </c>
      <c r="B158" s="23"/>
      <c r="C158" s="27" t="s">
        <v>124</v>
      </c>
      <c r="D158" s="27" t="s">
        <v>128</v>
      </c>
      <c r="E158" s="27" t="s">
        <v>90</v>
      </c>
      <c r="F158" s="27"/>
      <c r="G158" s="25">
        <f>G159</f>
        <v>1.9</v>
      </c>
      <c r="H158" s="25">
        <f>H159</f>
        <v>1.9</v>
      </c>
    </row>
    <row r="159" spans="1:8" ht="31.5" x14ac:dyDescent="0.25">
      <c r="A159" s="10" t="s">
        <v>108</v>
      </c>
      <c r="B159" s="23"/>
      <c r="C159" s="27" t="s">
        <v>124</v>
      </c>
      <c r="D159" s="27" t="s">
        <v>128</v>
      </c>
      <c r="E159" s="27" t="s">
        <v>90</v>
      </c>
      <c r="F159" s="27" t="s">
        <v>161</v>
      </c>
      <c r="G159" s="25">
        <f t="shared" ref="G159:H159" si="28">G160</f>
        <v>1.9</v>
      </c>
      <c r="H159" s="25">
        <f t="shared" si="28"/>
        <v>1.9</v>
      </c>
    </row>
    <row r="160" spans="1:8" ht="35.25" customHeight="1" x14ac:dyDescent="0.25">
      <c r="A160" s="10" t="s">
        <v>46</v>
      </c>
      <c r="B160" s="23"/>
      <c r="C160" s="27" t="s">
        <v>124</v>
      </c>
      <c r="D160" s="27" t="s">
        <v>128</v>
      </c>
      <c r="E160" s="27" t="s">
        <v>90</v>
      </c>
      <c r="F160" s="27" t="s">
        <v>162</v>
      </c>
      <c r="G160" s="25">
        <v>1.9</v>
      </c>
      <c r="H160" s="25">
        <v>1.9</v>
      </c>
    </row>
    <row r="161" spans="1:8" ht="47.25" x14ac:dyDescent="0.25">
      <c r="A161" s="10" t="s">
        <v>62</v>
      </c>
      <c r="B161" s="26"/>
      <c r="C161" s="27" t="s">
        <v>124</v>
      </c>
      <c r="D161" s="27" t="s">
        <v>160</v>
      </c>
      <c r="E161" s="27"/>
      <c r="F161" s="27"/>
      <c r="G161" s="25">
        <f>G162+G171</f>
        <v>24918.2</v>
      </c>
      <c r="H161" s="25">
        <f>H162+H171</f>
        <v>326.39999999999998</v>
      </c>
    </row>
    <row r="162" spans="1:8" ht="85.5" customHeight="1" x14ac:dyDescent="0.25">
      <c r="A162" s="10" t="s">
        <v>255</v>
      </c>
      <c r="B162" s="26"/>
      <c r="C162" s="27" t="s">
        <v>124</v>
      </c>
      <c r="D162" s="27" t="s">
        <v>160</v>
      </c>
      <c r="E162" s="27" t="s">
        <v>164</v>
      </c>
      <c r="F162" s="27"/>
      <c r="G162" s="25">
        <f t="shared" ref="G162:H166" si="29">G163</f>
        <v>18451.900000000001</v>
      </c>
      <c r="H162" s="25">
        <f t="shared" si="29"/>
        <v>326.39999999999998</v>
      </c>
    </row>
    <row r="163" spans="1:8" ht="31.5" x14ac:dyDescent="0.25">
      <c r="A163" s="10" t="s">
        <v>64</v>
      </c>
      <c r="B163" s="26"/>
      <c r="C163" s="27" t="s">
        <v>124</v>
      </c>
      <c r="D163" s="27" t="s">
        <v>160</v>
      </c>
      <c r="E163" s="27" t="s">
        <v>165</v>
      </c>
      <c r="F163" s="27"/>
      <c r="G163" s="25">
        <f t="shared" si="29"/>
        <v>18451.900000000001</v>
      </c>
      <c r="H163" s="25">
        <f t="shared" si="29"/>
        <v>326.39999999999998</v>
      </c>
    </row>
    <row r="164" spans="1:8" ht="47.25" x14ac:dyDescent="0.25">
      <c r="A164" s="10" t="s">
        <v>47</v>
      </c>
      <c r="B164" s="26"/>
      <c r="C164" s="27" t="s">
        <v>124</v>
      </c>
      <c r="D164" s="27" t="s">
        <v>160</v>
      </c>
      <c r="E164" s="27" t="s">
        <v>166</v>
      </c>
      <c r="F164" s="27"/>
      <c r="G164" s="25">
        <f>G165+G168</f>
        <v>18451.900000000001</v>
      </c>
      <c r="H164" s="25">
        <f>H165+H168</f>
        <v>326.39999999999998</v>
      </c>
    </row>
    <row r="165" spans="1:8" x14ac:dyDescent="0.25">
      <c r="A165" s="10" t="s">
        <v>1</v>
      </c>
      <c r="B165" s="26"/>
      <c r="C165" s="27" t="s">
        <v>124</v>
      </c>
      <c r="D165" s="27" t="s">
        <v>160</v>
      </c>
      <c r="E165" s="27" t="s">
        <v>167</v>
      </c>
      <c r="F165" s="27"/>
      <c r="G165" s="25">
        <f t="shared" si="29"/>
        <v>18125.5</v>
      </c>
      <c r="H165" s="25">
        <f t="shared" si="29"/>
        <v>0</v>
      </c>
    </row>
    <row r="166" spans="1:8" ht="78.75" x14ac:dyDescent="0.25">
      <c r="A166" s="10" t="s">
        <v>44</v>
      </c>
      <c r="B166" s="26"/>
      <c r="C166" s="27" t="s">
        <v>124</v>
      </c>
      <c r="D166" s="27" t="s">
        <v>160</v>
      </c>
      <c r="E166" s="27" t="s">
        <v>167</v>
      </c>
      <c r="F166" s="27" t="s">
        <v>126</v>
      </c>
      <c r="G166" s="25">
        <f t="shared" si="29"/>
        <v>18125.5</v>
      </c>
      <c r="H166" s="25">
        <f t="shared" si="29"/>
        <v>0</v>
      </c>
    </row>
    <row r="167" spans="1:8" ht="31.5" x14ac:dyDescent="0.25">
      <c r="A167" s="10" t="s">
        <v>45</v>
      </c>
      <c r="B167" s="26"/>
      <c r="C167" s="27" t="s">
        <v>124</v>
      </c>
      <c r="D167" s="27" t="s">
        <v>160</v>
      </c>
      <c r="E167" s="27" t="s">
        <v>167</v>
      </c>
      <c r="F167" s="27" t="s">
        <v>127</v>
      </c>
      <c r="G167" s="25">
        <f>18206.9-72.4-9</f>
        <v>18125.5</v>
      </c>
      <c r="H167" s="25">
        <v>0</v>
      </c>
    </row>
    <row r="168" spans="1:8" x14ac:dyDescent="0.25">
      <c r="A168" s="10" t="s">
        <v>114</v>
      </c>
      <c r="B168" s="26"/>
      <c r="C168" s="27" t="s">
        <v>124</v>
      </c>
      <c r="D168" s="27" t="s">
        <v>160</v>
      </c>
      <c r="E168" s="27" t="s">
        <v>168</v>
      </c>
      <c r="F168" s="27"/>
      <c r="G168" s="25">
        <f t="shared" ref="G168:H169" si="30">G169</f>
        <v>326.39999999999998</v>
      </c>
      <c r="H168" s="25">
        <f t="shared" si="30"/>
        <v>326.39999999999998</v>
      </c>
    </row>
    <row r="169" spans="1:8" ht="78.75" x14ac:dyDescent="0.25">
      <c r="A169" s="10" t="s">
        <v>44</v>
      </c>
      <c r="B169" s="26"/>
      <c r="C169" s="27" t="s">
        <v>124</v>
      </c>
      <c r="D169" s="27" t="s">
        <v>160</v>
      </c>
      <c r="E169" s="27" t="s">
        <v>168</v>
      </c>
      <c r="F169" s="27" t="s">
        <v>126</v>
      </c>
      <c r="G169" s="25">
        <f t="shared" si="30"/>
        <v>326.39999999999998</v>
      </c>
      <c r="H169" s="25">
        <f t="shared" si="30"/>
        <v>326.39999999999998</v>
      </c>
    </row>
    <row r="170" spans="1:8" ht="31.5" x14ac:dyDescent="0.25">
      <c r="A170" s="10" t="s">
        <v>45</v>
      </c>
      <c r="B170" s="26"/>
      <c r="C170" s="27" t="s">
        <v>124</v>
      </c>
      <c r="D170" s="27" t="s">
        <v>160</v>
      </c>
      <c r="E170" s="27" t="s">
        <v>168</v>
      </c>
      <c r="F170" s="27" t="s">
        <v>127</v>
      </c>
      <c r="G170" s="25">
        <v>326.39999999999998</v>
      </c>
      <c r="H170" s="25">
        <v>326.39999999999998</v>
      </c>
    </row>
    <row r="171" spans="1:8" x14ac:dyDescent="0.25">
      <c r="A171" s="10" t="s">
        <v>43</v>
      </c>
      <c r="B171" s="26"/>
      <c r="C171" s="27" t="s">
        <v>124</v>
      </c>
      <c r="D171" s="27" t="s">
        <v>160</v>
      </c>
      <c r="E171" s="27" t="s">
        <v>84</v>
      </c>
      <c r="F171" s="27"/>
      <c r="G171" s="25">
        <f>G172</f>
        <v>6466.3</v>
      </c>
      <c r="H171" s="25">
        <f>H172</f>
        <v>0</v>
      </c>
    </row>
    <row r="172" spans="1:8" ht="78.75" x14ac:dyDescent="0.25">
      <c r="A172" s="10" t="s">
        <v>92</v>
      </c>
      <c r="B172" s="26"/>
      <c r="C172" s="27" t="s">
        <v>124</v>
      </c>
      <c r="D172" s="27" t="s">
        <v>160</v>
      </c>
      <c r="E172" s="27" t="s">
        <v>95</v>
      </c>
      <c r="F172" s="27"/>
      <c r="G172" s="25">
        <f t="shared" ref="G172:H172" si="31">G173</f>
        <v>6466.3</v>
      </c>
      <c r="H172" s="25">
        <f t="shared" si="31"/>
        <v>0</v>
      </c>
    </row>
    <row r="173" spans="1:8" ht="78.75" x14ac:dyDescent="0.25">
      <c r="A173" s="10" t="s">
        <v>44</v>
      </c>
      <c r="B173" s="26"/>
      <c r="C173" s="27" t="s">
        <v>124</v>
      </c>
      <c r="D173" s="27" t="s">
        <v>160</v>
      </c>
      <c r="E173" s="27" t="s">
        <v>95</v>
      </c>
      <c r="F173" s="27" t="s">
        <v>126</v>
      </c>
      <c r="G173" s="25">
        <f t="shared" ref="G173:H173" si="32">G174</f>
        <v>6466.3</v>
      </c>
      <c r="H173" s="25">
        <f t="shared" si="32"/>
        <v>0</v>
      </c>
    </row>
    <row r="174" spans="1:8" ht="31.5" x14ac:dyDescent="0.25">
      <c r="A174" s="10" t="s">
        <v>45</v>
      </c>
      <c r="B174" s="26"/>
      <c r="C174" s="27" t="s">
        <v>124</v>
      </c>
      <c r="D174" s="27" t="s">
        <v>160</v>
      </c>
      <c r="E174" s="27" t="s">
        <v>95</v>
      </c>
      <c r="F174" s="27" t="s">
        <v>127</v>
      </c>
      <c r="G174" s="25">
        <v>6466.3</v>
      </c>
      <c r="H174" s="25">
        <v>0</v>
      </c>
    </row>
    <row r="175" spans="1:8" x14ac:dyDescent="0.25">
      <c r="A175" s="10" t="s">
        <v>2</v>
      </c>
      <c r="B175" s="26"/>
      <c r="C175" s="27" t="s">
        <v>124</v>
      </c>
      <c r="D175" s="27" t="s">
        <v>132</v>
      </c>
      <c r="E175" s="27"/>
      <c r="F175" s="27"/>
      <c r="G175" s="25">
        <f>G176+G186</f>
        <v>43805.799999999996</v>
      </c>
      <c r="H175" s="25">
        <f>H176+H186</f>
        <v>0</v>
      </c>
    </row>
    <row r="176" spans="1:8" ht="84.75" customHeight="1" x14ac:dyDescent="0.25">
      <c r="A176" s="10" t="s">
        <v>255</v>
      </c>
      <c r="B176" s="26"/>
      <c r="C176" s="27" t="s">
        <v>124</v>
      </c>
      <c r="D176" s="27" t="s">
        <v>132</v>
      </c>
      <c r="E176" s="27" t="s">
        <v>164</v>
      </c>
      <c r="F176" s="27"/>
      <c r="G176" s="25">
        <f t="shared" ref="G176:H178" si="33">G177</f>
        <v>43735.799999999996</v>
      </c>
      <c r="H176" s="25">
        <f t="shared" si="33"/>
        <v>0</v>
      </c>
    </row>
    <row r="177" spans="1:8" ht="31.5" x14ac:dyDescent="0.25">
      <c r="A177" s="10" t="s">
        <v>64</v>
      </c>
      <c r="B177" s="26"/>
      <c r="C177" s="27" t="s">
        <v>124</v>
      </c>
      <c r="D177" s="27" t="s">
        <v>132</v>
      </c>
      <c r="E177" s="27" t="s">
        <v>165</v>
      </c>
      <c r="F177" s="27"/>
      <c r="G177" s="25">
        <f t="shared" si="33"/>
        <v>43735.799999999996</v>
      </c>
      <c r="H177" s="25">
        <f t="shared" si="33"/>
        <v>0</v>
      </c>
    </row>
    <row r="178" spans="1:8" ht="63" x14ac:dyDescent="0.25">
      <c r="A178" s="10" t="s">
        <v>244</v>
      </c>
      <c r="B178" s="26"/>
      <c r="C178" s="27" t="s">
        <v>124</v>
      </c>
      <c r="D178" s="27" t="s">
        <v>132</v>
      </c>
      <c r="E178" s="27" t="s">
        <v>169</v>
      </c>
      <c r="F178" s="27"/>
      <c r="G178" s="25">
        <f t="shared" si="33"/>
        <v>43735.799999999996</v>
      </c>
      <c r="H178" s="25">
        <f t="shared" si="33"/>
        <v>0</v>
      </c>
    </row>
    <row r="179" spans="1:8" ht="39" customHeight="1" x14ac:dyDescent="0.25">
      <c r="A179" s="10" t="s">
        <v>66</v>
      </c>
      <c r="B179" s="26"/>
      <c r="C179" s="27" t="s">
        <v>124</v>
      </c>
      <c r="D179" s="27" t="s">
        <v>132</v>
      </c>
      <c r="E179" s="27" t="s">
        <v>170</v>
      </c>
      <c r="F179" s="27"/>
      <c r="G179" s="25">
        <f>G180+G182+G184</f>
        <v>43735.799999999996</v>
      </c>
      <c r="H179" s="25">
        <f>H180+H182+H184</f>
        <v>0</v>
      </c>
    </row>
    <row r="180" spans="1:8" ht="78.75" x14ac:dyDescent="0.25">
      <c r="A180" s="10" t="s">
        <v>44</v>
      </c>
      <c r="B180" s="26"/>
      <c r="C180" s="27" t="s">
        <v>124</v>
      </c>
      <c r="D180" s="27" t="s">
        <v>132</v>
      </c>
      <c r="E180" s="27" t="s">
        <v>170</v>
      </c>
      <c r="F180" s="27" t="s">
        <v>126</v>
      </c>
      <c r="G180" s="25">
        <f>G181</f>
        <v>28881.1</v>
      </c>
      <c r="H180" s="25">
        <f>H181</f>
        <v>0</v>
      </c>
    </row>
    <row r="181" spans="1:8" ht="18.75" customHeight="1" x14ac:dyDescent="0.25">
      <c r="A181" s="10" t="s">
        <v>104</v>
      </c>
      <c r="B181" s="26"/>
      <c r="C181" s="27" t="s">
        <v>124</v>
      </c>
      <c r="D181" s="27" t="s">
        <v>132</v>
      </c>
      <c r="E181" s="27" t="s">
        <v>170</v>
      </c>
      <c r="F181" s="27" t="s">
        <v>139</v>
      </c>
      <c r="G181" s="25">
        <v>28881.1</v>
      </c>
      <c r="H181" s="25">
        <v>0</v>
      </c>
    </row>
    <row r="182" spans="1:8" ht="31.5" x14ac:dyDescent="0.25">
      <c r="A182" s="10" t="s">
        <v>108</v>
      </c>
      <c r="B182" s="26"/>
      <c r="C182" s="27" t="s">
        <v>124</v>
      </c>
      <c r="D182" s="27" t="s">
        <v>132</v>
      </c>
      <c r="E182" s="27" t="s">
        <v>170</v>
      </c>
      <c r="F182" s="27" t="s">
        <v>161</v>
      </c>
      <c r="G182" s="25">
        <f>G183</f>
        <v>14845.5</v>
      </c>
      <c r="H182" s="25">
        <f>H183</f>
        <v>0</v>
      </c>
    </row>
    <row r="183" spans="1:8" ht="33" customHeight="1" x14ac:dyDescent="0.25">
      <c r="A183" s="10" t="s">
        <v>46</v>
      </c>
      <c r="B183" s="26"/>
      <c r="C183" s="27" t="s">
        <v>124</v>
      </c>
      <c r="D183" s="27" t="s">
        <v>132</v>
      </c>
      <c r="E183" s="27" t="s">
        <v>170</v>
      </c>
      <c r="F183" s="27" t="s">
        <v>162</v>
      </c>
      <c r="G183" s="25">
        <v>14845.5</v>
      </c>
      <c r="H183" s="25">
        <v>0</v>
      </c>
    </row>
    <row r="184" spans="1:8" x14ac:dyDescent="0.25">
      <c r="A184" s="10" t="s">
        <v>29</v>
      </c>
      <c r="B184" s="26"/>
      <c r="C184" s="27" t="s">
        <v>124</v>
      </c>
      <c r="D184" s="27" t="s">
        <v>132</v>
      </c>
      <c r="E184" s="27" t="s">
        <v>170</v>
      </c>
      <c r="F184" s="27" t="s">
        <v>37</v>
      </c>
      <c r="G184" s="25">
        <f>G185</f>
        <v>9.1999999999999993</v>
      </c>
      <c r="H184" s="25">
        <f>H185</f>
        <v>0</v>
      </c>
    </row>
    <row r="185" spans="1:8" x14ac:dyDescent="0.25">
      <c r="A185" s="10" t="s">
        <v>28</v>
      </c>
      <c r="B185" s="26"/>
      <c r="C185" s="27" t="s">
        <v>124</v>
      </c>
      <c r="D185" s="27" t="s">
        <v>132</v>
      </c>
      <c r="E185" s="27" t="s">
        <v>170</v>
      </c>
      <c r="F185" s="27" t="s">
        <v>135</v>
      </c>
      <c r="G185" s="25">
        <v>9.1999999999999993</v>
      </c>
      <c r="H185" s="25">
        <v>0</v>
      </c>
    </row>
    <row r="186" spans="1:8" x14ac:dyDescent="0.25">
      <c r="A186" s="10" t="s">
        <v>54</v>
      </c>
      <c r="B186" s="26"/>
      <c r="C186" s="27" t="s">
        <v>124</v>
      </c>
      <c r="D186" s="27" t="s">
        <v>132</v>
      </c>
      <c r="E186" s="27" t="s">
        <v>84</v>
      </c>
      <c r="F186" s="27"/>
      <c r="G186" s="25">
        <f t="shared" ref="G186:H188" si="34">G187</f>
        <v>70</v>
      </c>
      <c r="H186" s="25">
        <f t="shared" si="34"/>
        <v>0</v>
      </c>
    </row>
    <row r="187" spans="1:8" x14ac:dyDescent="0.25">
      <c r="A187" s="10" t="s">
        <v>27</v>
      </c>
      <c r="B187" s="26"/>
      <c r="C187" s="27" t="s">
        <v>124</v>
      </c>
      <c r="D187" s="27" t="s">
        <v>132</v>
      </c>
      <c r="E187" s="27" t="s">
        <v>86</v>
      </c>
      <c r="F187" s="27"/>
      <c r="G187" s="25">
        <f t="shared" si="34"/>
        <v>70</v>
      </c>
      <c r="H187" s="25">
        <f t="shared" si="34"/>
        <v>0</v>
      </c>
    </row>
    <row r="188" spans="1:8" x14ac:dyDescent="0.25">
      <c r="A188" s="10" t="s">
        <v>29</v>
      </c>
      <c r="B188" s="26"/>
      <c r="C188" s="27" t="s">
        <v>124</v>
      </c>
      <c r="D188" s="27" t="s">
        <v>132</v>
      </c>
      <c r="E188" s="27" t="s">
        <v>86</v>
      </c>
      <c r="F188" s="27" t="s">
        <v>37</v>
      </c>
      <c r="G188" s="25">
        <f t="shared" si="34"/>
        <v>70</v>
      </c>
      <c r="H188" s="25">
        <f t="shared" si="34"/>
        <v>0</v>
      </c>
    </row>
    <row r="189" spans="1:8" x14ac:dyDescent="0.25">
      <c r="A189" s="10" t="s">
        <v>28</v>
      </c>
      <c r="B189" s="26"/>
      <c r="C189" s="27" t="s">
        <v>124</v>
      </c>
      <c r="D189" s="27" t="s">
        <v>132</v>
      </c>
      <c r="E189" s="27" t="s">
        <v>86</v>
      </c>
      <c r="F189" s="27" t="s">
        <v>135</v>
      </c>
      <c r="G189" s="25">
        <v>70</v>
      </c>
      <c r="H189" s="25">
        <v>0</v>
      </c>
    </row>
    <row r="190" spans="1:8" ht="35.25" customHeight="1" x14ac:dyDescent="0.25">
      <c r="A190" s="10" t="s">
        <v>236</v>
      </c>
      <c r="B190" s="26"/>
      <c r="C190" s="27" t="s">
        <v>136</v>
      </c>
      <c r="D190" s="27"/>
      <c r="E190" s="27"/>
      <c r="F190" s="27"/>
      <c r="G190" s="25">
        <f>G199+G191</f>
        <v>975.6</v>
      </c>
      <c r="H190" s="25">
        <f>H199+H191</f>
        <v>928.4</v>
      </c>
    </row>
    <row r="191" spans="1:8" ht="47.25" x14ac:dyDescent="0.25">
      <c r="A191" s="10" t="s">
        <v>106</v>
      </c>
      <c r="B191" s="26"/>
      <c r="C191" s="27" t="s">
        <v>136</v>
      </c>
      <c r="D191" s="27" t="s">
        <v>16</v>
      </c>
      <c r="E191" s="27"/>
      <c r="F191" s="27"/>
      <c r="G191" s="25">
        <f>G192</f>
        <v>965.6</v>
      </c>
      <c r="H191" s="25">
        <f>H192</f>
        <v>928.4</v>
      </c>
    </row>
    <row r="192" spans="1:8" x14ac:dyDescent="0.25">
      <c r="A192" s="10" t="s">
        <v>43</v>
      </c>
      <c r="B192" s="26"/>
      <c r="C192" s="27" t="s">
        <v>136</v>
      </c>
      <c r="D192" s="27" t="s">
        <v>16</v>
      </c>
      <c r="E192" s="27" t="s">
        <v>84</v>
      </c>
      <c r="F192" s="27"/>
      <c r="G192" s="25">
        <f>G193+G196</f>
        <v>965.6</v>
      </c>
      <c r="H192" s="25">
        <f>H193+H196</f>
        <v>928.4</v>
      </c>
    </row>
    <row r="193" spans="1:8" ht="31.5" x14ac:dyDescent="0.25">
      <c r="A193" s="10" t="s">
        <v>316</v>
      </c>
      <c r="B193" s="26"/>
      <c r="C193" s="27" t="s">
        <v>136</v>
      </c>
      <c r="D193" s="27" t="s">
        <v>16</v>
      </c>
      <c r="E193" s="27" t="s">
        <v>314</v>
      </c>
      <c r="F193" s="27"/>
      <c r="G193" s="25">
        <f t="shared" ref="G193:H194" si="35">G194</f>
        <v>60</v>
      </c>
      <c r="H193" s="25">
        <f t="shared" si="35"/>
        <v>60</v>
      </c>
    </row>
    <row r="194" spans="1:8" x14ac:dyDescent="0.25">
      <c r="A194" s="10" t="s">
        <v>15</v>
      </c>
      <c r="B194" s="26"/>
      <c r="C194" s="27" t="s">
        <v>136</v>
      </c>
      <c r="D194" s="27" t="s">
        <v>16</v>
      </c>
      <c r="E194" s="27" t="s">
        <v>314</v>
      </c>
      <c r="F194" s="27" t="s">
        <v>163</v>
      </c>
      <c r="G194" s="25">
        <f t="shared" si="35"/>
        <v>60</v>
      </c>
      <c r="H194" s="25">
        <f t="shared" si="35"/>
        <v>60</v>
      </c>
    </row>
    <row r="195" spans="1:8" x14ac:dyDescent="0.25">
      <c r="A195" s="10" t="s">
        <v>19</v>
      </c>
      <c r="B195" s="26"/>
      <c r="C195" s="27" t="s">
        <v>136</v>
      </c>
      <c r="D195" s="27" t="s">
        <v>16</v>
      </c>
      <c r="E195" s="27" t="s">
        <v>314</v>
      </c>
      <c r="F195" s="27" t="s">
        <v>182</v>
      </c>
      <c r="G195" s="25">
        <v>60</v>
      </c>
      <c r="H195" s="25">
        <v>60</v>
      </c>
    </row>
    <row r="196" spans="1:8" ht="47.25" x14ac:dyDescent="0.25">
      <c r="A196" s="10" t="s">
        <v>317</v>
      </c>
      <c r="B196" s="26"/>
      <c r="C196" s="27" t="s">
        <v>136</v>
      </c>
      <c r="D196" s="27" t="s">
        <v>16</v>
      </c>
      <c r="E196" s="23" t="s">
        <v>315</v>
      </c>
      <c r="F196" s="23"/>
      <c r="G196" s="25">
        <f>G197</f>
        <v>905.6</v>
      </c>
      <c r="H196" s="25">
        <f>H197</f>
        <v>868.4</v>
      </c>
    </row>
    <row r="197" spans="1:8" x14ac:dyDescent="0.25">
      <c r="A197" s="10" t="s">
        <v>15</v>
      </c>
      <c r="B197" s="26"/>
      <c r="C197" s="27" t="s">
        <v>136</v>
      </c>
      <c r="D197" s="27" t="s">
        <v>16</v>
      </c>
      <c r="E197" s="23" t="s">
        <v>315</v>
      </c>
      <c r="F197" s="23">
        <v>500</v>
      </c>
      <c r="G197" s="25">
        <f>G198</f>
        <v>905.6</v>
      </c>
      <c r="H197" s="25">
        <f>H198</f>
        <v>868.4</v>
      </c>
    </row>
    <row r="198" spans="1:8" x14ac:dyDescent="0.25">
      <c r="A198" s="10" t="s">
        <v>275</v>
      </c>
      <c r="B198" s="26"/>
      <c r="C198" s="27" t="s">
        <v>136</v>
      </c>
      <c r="D198" s="27" t="s">
        <v>16</v>
      </c>
      <c r="E198" s="23" t="s">
        <v>315</v>
      </c>
      <c r="F198" s="23">
        <v>520</v>
      </c>
      <c r="G198" s="25">
        <v>905.6</v>
      </c>
      <c r="H198" s="55">
        <v>868.4</v>
      </c>
    </row>
    <row r="199" spans="1:8" ht="31.5" x14ac:dyDescent="0.25">
      <c r="A199" s="10" t="s">
        <v>237</v>
      </c>
      <c r="B199" s="26"/>
      <c r="C199" s="27" t="s">
        <v>136</v>
      </c>
      <c r="D199" s="27" t="s">
        <v>173</v>
      </c>
      <c r="E199" s="27"/>
      <c r="F199" s="27"/>
      <c r="G199" s="25">
        <f t="shared" ref="G199:H202" si="36">G200</f>
        <v>10</v>
      </c>
      <c r="H199" s="25">
        <f t="shared" si="36"/>
        <v>0</v>
      </c>
    </row>
    <row r="200" spans="1:8" ht="47.25" x14ac:dyDescent="0.25">
      <c r="A200" s="10" t="s">
        <v>245</v>
      </c>
      <c r="B200" s="26"/>
      <c r="C200" s="27" t="s">
        <v>136</v>
      </c>
      <c r="D200" s="27" t="s">
        <v>173</v>
      </c>
      <c r="E200" s="27" t="s">
        <v>233</v>
      </c>
      <c r="F200" s="27"/>
      <c r="G200" s="25">
        <f t="shared" si="36"/>
        <v>10</v>
      </c>
      <c r="H200" s="25">
        <f t="shared" si="36"/>
        <v>0</v>
      </c>
    </row>
    <row r="201" spans="1:8" ht="31.5" x14ac:dyDescent="0.25">
      <c r="A201" s="10" t="s">
        <v>234</v>
      </c>
      <c r="B201" s="26"/>
      <c r="C201" s="27" t="s">
        <v>136</v>
      </c>
      <c r="D201" s="27" t="s">
        <v>173</v>
      </c>
      <c r="E201" s="27" t="s">
        <v>235</v>
      </c>
      <c r="F201" s="27"/>
      <c r="G201" s="25">
        <f t="shared" si="36"/>
        <v>10</v>
      </c>
      <c r="H201" s="25">
        <f t="shared" si="36"/>
        <v>0</v>
      </c>
    </row>
    <row r="202" spans="1:8" ht="31.5" x14ac:dyDescent="0.25">
      <c r="A202" s="10" t="s">
        <v>108</v>
      </c>
      <c r="B202" s="26"/>
      <c r="C202" s="27" t="s">
        <v>136</v>
      </c>
      <c r="D202" s="27" t="s">
        <v>173</v>
      </c>
      <c r="E202" s="27" t="s">
        <v>235</v>
      </c>
      <c r="F202" s="27" t="s">
        <v>161</v>
      </c>
      <c r="G202" s="25">
        <f t="shared" si="36"/>
        <v>10</v>
      </c>
      <c r="H202" s="25">
        <f t="shared" si="36"/>
        <v>0</v>
      </c>
    </row>
    <row r="203" spans="1:8" ht="36.75" customHeight="1" x14ac:dyDescent="0.25">
      <c r="A203" s="10" t="s">
        <v>46</v>
      </c>
      <c r="B203" s="26"/>
      <c r="C203" s="27" t="s">
        <v>136</v>
      </c>
      <c r="D203" s="27" t="s">
        <v>173</v>
      </c>
      <c r="E203" s="27" t="s">
        <v>235</v>
      </c>
      <c r="F203" s="27" t="s">
        <v>162</v>
      </c>
      <c r="G203" s="25">
        <v>10</v>
      </c>
      <c r="H203" s="25">
        <v>0</v>
      </c>
    </row>
    <row r="204" spans="1:8" x14ac:dyDescent="0.25">
      <c r="A204" s="10" t="s">
        <v>3</v>
      </c>
      <c r="B204" s="23"/>
      <c r="C204" s="27" t="s">
        <v>128</v>
      </c>
      <c r="D204" s="27"/>
      <c r="E204" s="27"/>
      <c r="F204" s="27"/>
      <c r="G204" s="25">
        <f>G205+G215+G210</f>
        <v>110834.7</v>
      </c>
      <c r="H204" s="25">
        <f>H205+H215+H210</f>
        <v>110834.7</v>
      </c>
    </row>
    <row r="205" spans="1:8" ht="18" customHeight="1" x14ac:dyDescent="0.25">
      <c r="A205" s="10" t="s">
        <v>363</v>
      </c>
      <c r="B205" s="23"/>
      <c r="C205" s="31" t="s">
        <v>128</v>
      </c>
      <c r="D205" s="31" t="s">
        <v>140</v>
      </c>
      <c r="E205" s="27"/>
      <c r="F205" s="27"/>
      <c r="G205" s="25">
        <f t="shared" ref="G205:H206" si="37">G206</f>
        <v>9340.4</v>
      </c>
      <c r="H205" s="25">
        <f t="shared" si="37"/>
        <v>9340.4</v>
      </c>
    </row>
    <row r="206" spans="1:8" x14ac:dyDescent="0.25">
      <c r="A206" s="10" t="s">
        <v>54</v>
      </c>
      <c r="B206" s="23"/>
      <c r="C206" s="31" t="s">
        <v>128</v>
      </c>
      <c r="D206" s="31" t="s">
        <v>140</v>
      </c>
      <c r="E206" s="27" t="s">
        <v>84</v>
      </c>
      <c r="F206" s="27"/>
      <c r="G206" s="25">
        <f t="shared" si="37"/>
        <v>9340.4</v>
      </c>
      <c r="H206" s="25">
        <f t="shared" si="37"/>
        <v>9340.4</v>
      </c>
    </row>
    <row r="207" spans="1:8" ht="63" x14ac:dyDescent="0.25">
      <c r="A207" s="41" t="s">
        <v>264</v>
      </c>
      <c r="B207" s="23"/>
      <c r="C207" s="31" t="s">
        <v>128</v>
      </c>
      <c r="D207" s="31" t="s">
        <v>140</v>
      </c>
      <c r="E207" s="27" t="s">
        <v>101</v>
      </c>
      <c r="F207" s="27"/>
      <c r="G207" s="25">
        <f t="shared" ref="G207:H208" si="38">G208</f>
        <v>9340.4</v>
      </c>
      <c r="H207" s="25">
        <f t="shared" si="38"/>
        <v>9340.4</v>
      </c>
    </row>
    <row r="208" spans="1:8" ht="31.5" x14ac:dyDescent="0.25">
      <c r="A208" s="10" t="s">
        <v>108</v>
      </c>
      <c r="B208" s="23"/>
      <c r="C208" s="31" t="s">
        <v>128</v>
      </c>
      <c r="D208" s="31" t="s">
        <v>140</v>
      </c>
      <c r="E208" s="27" t="s">
        <v>101</v>
      </c>
      <c r="F208" s="27" t="s">
        <v>161</v>
      </c>
      <c r="G208" s="25">
        <f t="shared" si="38"/>
        <v>9340.4</v>
      </c>
      <c r="H208" s="25">
        <f t="shared" si="38"/>
        <v>9340.4</v>
      </c>
    </row>
    <row r="209" spans="1:8" ht="35.25" customHeight="1" x14ac:dyDescent="0.25">
      <c r="A209" s="10" t="s">
        <v>46</v>
      </c>
      <c r="B209" s="23"/>
      <c r="C209" s="31" t="s">
        <v>128</v>
      </c>
      <c r="D209" s="31" t="s">
        <v>140</v>
      </c>
      <c r="E209" s="27" t="s">
        <v>101</v>
      </c>
      <c r="F209" s="27" t="s">
        <v>162</v>
      </c>
      <c r="G209" s="25">
        <v>9340.4</v>
      </c>
      <c r="H209" s="25">
        <v>9340.4</v>
      </c>
    </row>
    <row r="210" spans="1:8" x14ac:dyDescent="0.25">
      <c r="A210" s="10" t="s">
        <v>339</v>
      </c>
      <c r="B210" s="23"/>
      <c r="C210" s="31" t="s">
        <v>128</v>
      </c>
      <c r="D210" s="31" t="s">
        <v>160</v>
      </c>
      <c r="E210" s="27"/>
      <c r="F210" s="27"/>
      <c r="G210" s="25">
        <f t="shared" ref="G210:H213" si="39">G211</f>
        <v>17867.7</v>
      </c>
      <c r="H210" s="25">
        <f t="shared" si="39"/>
        <v>17867.7</v>
      </c>
    </row>
    <row r="211" spans="1:8" x14ac:dyDescent="0.25">
      <c r="A211" s="10" t="s">
        <v>43</v>
      </c>
      <c r="B211" s="23"/>
      <c r="C211" s="31" t="s">
        <v>128</v>
      </c>
      <c r="D211" s="31" t="s">
        <v>160</v>
      </c>
      <c r="E211" s="27" t="s">
        <v>84</v>
      </c>
      <c r="F211" s="27"/>
      <c r="G211" s="25">
        <f t="shared" si="39"/>
        <v>17867.7</v>
      </c>
      <c r="H211" s="25">
        <f t="shared" si="39"/>
        <v>17867.7</v>
      </c>
    </row>
    <row r="212" spans="1:8" ht="63" x14ac:dyDescent="0.25">
      <c r="A212" s="10" t="s">
        <v>340</v>
      </c>
      <c r="B212" s="23"/>
      <c r="C212" s="31" t="s">
        <v>128</v>
      </c>
      <c r="D212" s="31" t="s">
        <v>160</v>
      </c>
      <c r="E212" s="27" t="s">
        <v>338</v>
      </c>
      <c r="F212" s="27"/>
      <c r="G212" s="25">
        <f t="shared" si="39"/>
        <v>17867.7</v>
      </c>
      <c r="H212" s="25">
        <f t="shared" si="39"/>
        <v>17867.7</v>
      </c>
    </row>
    <row r="213" spans="1:8" x14ac:dyDescent="0.25">
      <c r="A213" s="35" t="s">
        <v>15</v>
      </c>
      <c r="B213" s="23"/>
      <c r="C213" s="31" t="s">
        <v>128</v>
      </c>
      <c r="D213" s="31" t="s">
        <v>160</v>
      </c>
      <c r="E213" s="27" t="s">
        <v>338</v>
      </c>
      <c r="F213" s="27" t="s">
        <v>163</v>
      </c>
      <c r="G213" s="25">
        <f t="shared" si="39"/>
        <v>17867.7</v>
      </c>
      <c r="H213" s="25">
        <f t="shared" si="39"/>
        <v>17867.7</v>
      </c>
    </row>
    <row r="214" spans="1:8" x14ac:dyDescent="0.25">
      <c r="A214" s="10" t="s">
        <v>19</v>
      </c>
      <c r="B214" s="23"/>
      <c r="C214" s="31" t="s">
        <v>128</v>
      </c>
      <c r="D214" s="31" t="s">
        <v>160</v>
      </c>
      <c r="E214" s="27" t="s">
        <v>338</v>
      </c>
      <c r="F214" s="27" t="s">
        <v>182</v>
      </c>
      <c r="G214" s="25">
        <v>17867.7</v>
      </c>
      <c r="H214" s="25">
        <v>17867.7</v>
      </c>
    </row>
    <row r="215" spans="1:8" x14ac:dyDescent="0.25">
      <c r="A215" s="10" t="s">
        <v>73</v>
      </c>
      <c r="B215" s="26"/>
      <c r="C215" s="31" t="s">
        <v>128</v>
      </c>
      <c r="D215" s="27" t="s">
        <v>142</v>
      </c>
      <c r="E215" s="31"/>
      <c r="F215" s="27"/>
      <c r="G215" s="25">
        <f t="shared" ref="G215:H219" si="40">G216</f>
        <v>83626.600000000006</v>
      </c>
      <c r="H215" s="25">
        <f t="shared" si="40"/>
        <v>83626.600000000006</v>
      </c>
    </row>
    <row r="216" spans="1:8" ht="47.25" x14ac:dyDescent="0.25">
      <c r="A216" s="10" t="s">
        <v>117</v>
      </c>
      <c r="B216" s="26"/>
      <c r="C216" s="27" t="s">
        <v>128</v>
      </c>
      <c r="D216" s="27" t="s">
        <v>142</v>
      </c>
      <c r="E216" s="27" t="s">
        <v>179</v>
      </c>
      <c r="F216" s="27"/>
      <c r="G216" s="25">
        <f t="shared" si="40"/>
        <v>83626.600000000006</v>
      </c>
      <c r="H216" s="25">
        <f t="shared" si="40"/>
        <v>83626.600000000006</v>
      </c>
    </row>
    <row r="217" spans="1:8" ht="84.75" customHeight="1" x14ac:dyDescent="0.25">
      <c r="A217" s="10" t="s">
        <v>251</v>
      </c>
      <c r="B217" s="26"/>
      <c r="C217" s="27" t="s">
        <v>128</v>
      </c>
      <c r="D217" s="27" t="s">
        <v>142</v>
      </c>
      <c r="E217" s="27" t="s">
        <v>180</v>
      </c>
      <c r="F217" s="27"/>
      <c r="G217" s="25">
        <f>G218+G221</f>
        <v>83626.600000000006</v>
      </c>
      <c r="H217" s="25">
        <f>H218+H221</f>
        <v>83626.600000000006</v>
      </c>
    </row>
    <row r="218" spans="1:8" ht="47.25" x14ac:dyDescent="0.25">
      <c r="A218" s="10" t="s">
        <v>304</v>
      </c>
      <c r="B218" s="28"/>
      <c r="C218" s="27" t="s">
        <v>128</v>
      </c>
      <c r="D218" s="27" t="s">
        <v>142</v>
      </c>
      <c r="E218" s="27" t="s">
        <v>292</v>
      </c>
      <c r="F218" s="27"/>
      <c r="G218" s="25">
        <f t="shared" si="40"/>
        <v>41848.199999999997</v>
      </c>
      <c r="H218" s="25">
        <f t="shared" si="40"/>
        <v>41848.199999999997</v>
      </c>
    </row>
    <row r="219" spans="1:8" x14ac:dyDescent="0.25">
      <c r="A219" s="35" t="s">
        <v>15</v>
      </c>
      <c r="B219" s="28"/>
      <c r="C219" s="27" t="s">
        <v>128</v>
      </c>
      <c r="D219" s="27" t="s">
        <v>142</v>
      </c>
      <c r="E219" s="27" t="s">
        <v>292</v>
      </c>
      <c r="F219" s="27" t="s">
        <v>163</v>
      </c>
      <c r="G219" s="25">
        <f t="shared" si="40"/>
        <v>41848.199999999997</v>
      </c>
      <c r="H219" s="25">
        <f t="shared" si="40"/>
        <v>41848.199999999997</v>
      </c>
    </row>
    <row r="220" spans="1:8" x14ac:dyDescent="0.25">
      <c r="A220" s="10" t="s">
        <v>19</v>
      </c>
      <c r="B220" s="28"/>
      <c r="C220" s="27" t="s">
        <v>128</v>
      </c>
      <c r="D220" s="27" t="s">
        <v>142</v>
      </c>
      <c r="E220" s="27" t="s">
        <v>292</v>
      </c>
      <c r="F220" s="27" t="s">
        <v>182</v>
      </c>
      <c r="G220" s="25">
        <v>41848.199999999997</v>
      </c>
      <c r="H220" s="25">
        <v>41848.199999999997</v>
      </c>
    </row>
    <row r="221" spans="1:8" ht="47.25" x14ac:dyDescent="0.25">
      <c r="A221" s="10" t="s">
        <v>342</v>
      </c>
      <c r="B221" s="28"/>
      <c r="C221" s="27" t="s">
        <v>128</v>
      </c>
      <c r="D221" s="27" t="s">
        <v>142</v>
      </c>
      <c r="E221" s="27" t="s">
        <v>341</v>
      </c>
      <c r="F221" s="27"/>
      <c r="G221" s="25">
        <f>G222</f>
        <v>41778.400000000001</v>
      </c>
      <c r="H221" s="25">
        <f>H222</f>
        <v>41778.400000000001</v>
      </c>
    </row>
    <row r="222" spans="1:8" x14ac:dyDescent="0.25">
      <c r="A222" s="35" t="s">
        <v>15</v>
      </c>
      <c r="B222" s="28"/>
      <c r="C222" s="27" t="s">
        <v>128</v>
      </c>
      <c r="D222" s="27" t="s">
        <v>142</v>
      </c>
      <c r="E222" s="27" t="s">
        <v>341</v>
      </c>
      <c r="F222" s="27" t="s">
        <v>163</v>
      </c>
      <c r="G222" s="25">
        <f>G223</f>
        <v>41778.400000000001</v>
      </c>
      <c r="H222" s="25">
        <f>H223</f>
        <v>41778.400000000001</v>
      </c>
    </row>
    <row r="223" spans="1:8" x14ac:dyDescent="0.25">
      <c r="A223" s="10" t="s">
        <v>19</v>
      </c>
      <c r="B223" s="28"/>
      <c r="C223" s="27" t="s">
        <v>128</v>
      </c>
      <c r="D223" s="27" t="s">
        <v>142</v>
      </c>
      <c r="E223" s="27" t="s">
        <v>341</v>
      </c>
      <c r="F223" s="27" t="s">
        <v>182</v>
      </c>
      <c r="G223" s="25">
        <v>41778.400000000001</v>
      </c>
      <c r="H223" s="25">
        <v>41778.400000000001</v>
      </c>
    </row>
    <row r="224" spans="1:8" x14ac:dyDescent="0.25">
      <c r="A224" s="10" t="s">
        <v>272</v>
      </c>
      <c r="B224" s="23"/>
      <c r="C224" s="27" t="s">
        <v>140</v>
      </c>
      <c r="D224" s="27"/>
      <c r="E224" s="27"/>
      <c r="F224" s="27"/>
      <c r="G224" s="25">
        <f>G236+G225+G241</f>
        <v>92650.6</v>
      </c>
      <c r="H224" s="25">
        <f>H236+H225+H241</f>
        <v>92354.3</v>
      </c>
    </row>
    <row r="225" spans="1:8" x14ac:dyDescent="0.25">
      <c r="A225" s="10" t="s">
        <v>330</v>
      </c>
      <c r="B225" s="23"/>
      <c r="C225" s="27" t="s">
        <v>140</v>
      </c>
      <c r="D225" s="27" t="s">
        <v>125</v>
      </c>
      <c r="E225" s="27"/>
      <c r="F225" s="27"/>
      <c r="G225" s="25">
        <f>G226</f>
        <v>80354.3</v>
      </c>
      <c r="H225" s="25">
        <f>H226</f>
        <v>80354.3</v>
      </c>
    </row>
    <row r="226" spans="1:8" x14ac:dyDescent="0.25">
      <c r="A226" s="57" t="s">
        <v>54</v>
      </c>
      <c r="B226" s="23"/>
      <c r="C226" s="27" t="s">
        <v>140</v>
      </c>
      <c r="D226" s="27" t="s">
        <v>125</v>
      </c>
      <c r="E226" s="27" t="s">
        <v>84</v>
      </c>
      <c r="F226" s="27"/>
      <c r="G226" s="25">
        <f>G233+G230+G227</f>
        <v>80354.3</v>
      </c>
      <c r="H226" s="25">
        <f>H233+H230+H227</f>
        <v>80354.3</v>
      </c>
    </row>
    <row r="227" spans="1:8" ht="66" customHeight="1" x14ac:dyDescent="0.25">
      <c r="A227" s="60" t="s">
        <v>359</v>
      </c>
      <c r="B227" s="23"/>
      <c r="C227" s="27" t="s">
        <v>140</v>
      </c>
      <c r="D227" s="27" t="s">
        <v>125</v>
      </c>
      <c r="E227" s="27" t="s">
        <v>357</v>
      </c>
      <c r="F227" s="27"/>
      <c r="G227" s="25">
        <f>G228</f>
        <v>2460.3000000000002</v>
      </c>
      <c r="H227" s="25">
        <f>H228</f>
        <v>2460.3000000000002</v>
      </c>
    </row>
    <row r="228" spans="1:8" x14ac:dyDescent="0.25">
      <c r="A228" s="59" t="s">
        <v>15</v>
      </c>
      <c r="B228" s="23"/>
      <c r="C228" s="27" t="s">
        <v>140</v>
      </c>
      <c r="D228" s="27" t="s">
        <v>125</v>
      </c>
      <c r="E228" s="27" t="s">
        <v>357</v>
      </c>
      <c r="F228" s="27" t="s">
        <v>163</v>
      </c>
      <c r="G228" s="25">
        <f>G229</f>
        <v>2460.3000000000002</v>
      </c>
      <c r="H228" s="25">
        <f>H229</f>
        <v>2460.3000000000002</v>
      </c>
    </row>
    <row r="229" spans="1:8" x14ac:dyDescent="0.25">
      <c r="A229" s="58" t="s">
        <v>275</v>
      </c>
      <c r="B229" s="23"/>
      <c r="C229" s="27" t="s">
        <v>140</v>
      </c>
      <c r="D229" s="27" t="s">
        <v>125</v>
      </c>
      <c r="E229" s="27" t="s">
        <v>357</v>
      </c>
      <c r="F229" s="27" t="s">
        <v>271</v>
      </c>
      <c r="G229" s="55">
        <v>2460.3000000000002</v>
      </c>
      <c r="H229" s="25">
        <v>2460.3000000000002</v>
      </c>
    </row>
    <row r="230" spans="1:8" ht="31.5" x14ac:dyDescent="0.25">
      <c r="A230" s="10" t="s">
        <v>360</v>
      </c>
      <c r="B230" s="23"/>
      <c r="C230" s="27" t="s">
        <v>140</v>
      </c>
      <c r="D230" s="27" t="s">
        <v>125</v>
      </c>
      <c r="E230" s="27" t="s">
        <v>358</v>
      </c>
      <c r="F230" s="27"/>
      <c r="G230" s="25">
        <f>G231</f>
        <v>1846</v>
      </c>
      <c r="H230" s="25">
        <f>H231</f>
        <v>1846</v>
      </c>
    </row>
    <row r="231" spans="1:8" x14ac:dyDescent="0.25">
      <c r="A231" s="59" t="s">
        <v>15</v>
      </c>
      <c r="B231" s="23"/>
      <c r="C231" s="27" t="s">
        <v>140</v>
      </c>
      <c r="D231" s="27" t="s">
        <v>125</v>
      </c>
      <c r="E231" s="27" t="s">
        <v>358</v>
      </c>
      <c r="F231" s="27" t="s">
        <v>163</v>
      </c>
      <c r="G231" s="25">
        <f>G232</f>
        <v>1846</v>
      </c>
      <c r="H231" s="25">
        <f>H232</f>
        <v>1846</v>
      </c>
    </row>
    <row r="232" spans="1:8" x14ac:dyDescent="0.25">
      <c r="A232" s="58" t="s">
        <v>275</v>
      </c>
      <c r="B232" s="23"/>
      <c r="C232" s="27" t="s">
        <v>140</v>
      </c>
      <c r="D232" s="27" t="s">
        <v>125</v>
      </c>
      <c r="E232" s="27" t="s">
        <v>358</v>
      </c>
      <c r="F232" s="27" t="s">
        <v>271</v>
      </c>
      <c r="G232" s="55">
        <v>1846</v>
      </c>
      <c r="H232" s="25">
        <v>1846</v>
      </c>
    </row>
    <row r="233" spans="1:8" ht="31.5" x14ac:dyDescent="0.25">
      <c r="A233" s="10" t="s">
        <v>319</v>
      </c>
      <c r="B233" s="23"/>
      <c r="C233" s="27" t="s">
        <v>140</v>
      </c>
      <c r="D233" s="27" t="s">
        <v>125</v>
      </c>
      <c r="E233" s="27" t="s">
        <v>318</v>
      </c>
      <c r="F233" s="27"/>
      <c r="G233" s="25">
        <f>G234</f>
        <v>76048</v>
      </c>
      <c r="H233" s="25">
        <f>H234</f>
        <v>76048</v>
      </c>
    </row>
    <row r="234" spans="1:8" x14ac:dyDescent="0.25">
      <c r="A234" s="59" t="s">
        <v>15</v>
      </c>
      <c r="B234" s="23"/>
      <c r="C234" s="27" t="s">
        <v>140</v>
      </c>
      <c r="D234" s="27" t="s">
        <v>125</v>
      </c>
      <c r="E234" s="27" t="s">
        <v>318</v>
      </c>
      <c r="F234" s="27" t="s">
        <v>163</v>
      </c>
      <c r="G234" s="25">
        <f>G235</f>
        <v>76048</v>
      </c>
      <c r="H234" s="25">
        <f>H235</f>
        <v>76048</v>
      </c>
    </row>
    <row r="235" spans="1:8" x14ac:dyDescent="0.25">
      <c r="A235" s="35" t="s">
        <v>275</v>
      </c>
      <c r="B235" s="23"/>
      <c r="C235" s="27" t="s">
        <v>140</v>
      </c>
      <c r="D235" s="27" t="s">
        <v>125</v>
      </c>
      <c r="E235" s="27" t="s">
        <v>318</v>
      </c>
      <c r="F235" s="27" t="s">
        <v>271</v>
      </c>
      <c r="G235" s="25">
        <v>76048</v>
      </c>
      <c r="H235" s="25">
        <v>76048</v>
      </c>
    </row>
    <row r="236" spans="1:8" x14ac:dyDescent="0.25">
      <c r="A236" s="10" t="s">
        <v>273</v>
      </c>
      <c r="B236" s="23"/>
      <c r="C236" s="27" t="s">
        <v>140</v>
      </c>
      <c r="D236" s="27" t="s">
        <v>136</v>
      </c>
      <c r="E236" s="27"/>
      <c r="F236" s="27"/>
      <c r="G236" s="25">
        <f t="shared" ref="G236:H236" si="41">G237</f>
        <v>12000</v>
      </c>
      <c r="H236" s="25">
        <f t="shared" si="41"/>
        <v>12000</v>
      </c>
    </row>
    <row r="237" spans="1:8" x14ac:dyDescent="0.25">
      <c r="A237" s="10" t="s">
        <v>54</v>
      </c>
      <c r="B237" s="23"/>
      <c r="C237" s="27" t="s">
        <v>140</v>
      </c>
      <c r="D237" s="27" t="s">
        <v>136</v>
      </c>
      <c r="E237" s="27" t="s">
        <v>84</v>
      </c>
      <c r="F237" s="27"/>
      <c r="G237" s="25">
        <f>G238</f>
        <v>12000</v>
      </c>
      <c r="H237" s="25">
        <f>H238</f>
        <v>12000</v>
      </c>
    </row>
    <row r="238" spans="1:8" ht="31.5" x14ac:dyDescent="0.25">
      <c r="A238" s="10" t="s">
        <v>274</v>
      </c>
      <c r="B238" s="23"/>
      <c r="C238" s="27" t="s">
        <v>140</v>
      </c>
      <c r="D238" s="27" t="s">
        <v>136</v>
      </c>
      <c r="E238" s="27" t="s">
        <v>270</v>
      </c>
      <c r="F238" s="27"/>
      <c r="G238" s="25">
        <f t="shared" ref="G238:H238" si="42">G239</f>
        <v>12000</v>
      </c>
      <c r="H238" s="25">
        <f t="shared" si="42"/>
        <v>12000</v>
      </c>
    </row>
    <row r="239" spans="1:8" x14ac:dyDescent="0.25">
      <c r="A239" s="35" t="s">
        <v>15</v>
      </c>
      <c r="B239" s="23"/>
      <c r="C239" s="27" t="s">
        <v>140</v>
      </c>
      <c r="D239" s="27" t="s">
        <v>136</v>
      </c>
      <c r="E239" s="27" t="s">
        <v>270</v>
      </c>
      <c r="F239" s="27" t="s">
        <v>163</v>
      </c>
      <c r="G239" s="25">
        <f>G240</f>
        <v>12000</v>
      </c>
      <c r="H239" s="25">
        <f>H240</f>
        <v>12000</v>
      </c>
    </row>
    <row r="240" spans="1:8" x14ac:dyDescent="0.25">
      <c r="A240" s="35" t="s">
        <v>275</v>
      </c>
      <c r="B240" s="23"/>
      <c r="C240" s="27" t="s">
        <v>140</v>
      </c>
      <c r="D240" s="27" t="s">
        <v>136</v>
      </c>
      <c r="E240" s="27" t="s">
        <v>270</v>
      </c>
      <c r="F240" s="27" t="s">
        <v>271</v>
      </c>
      <c r="G240" s="25">
        <v>12000</v>
      </c>
      <c r="H240" s="25">
        <v>12000</v>
      </c>
    </row>
    <row r="241" spans="1:8" ht="31.5" x14ac:dyDescent="0.25">
      <c r="A241" s="42" t="s">
        <v>362</v>
      </c>
      <c r="B241" s="23"/>
      <c r="C241" s="27" t="s">
        <v>140</v>
      </c>
      <c r="D241" s="27" t="s">
        <v>140</v>
      </c>
      <c r="E241" s="27"/>
      <c r="F241" s="27"/>
      <c r="G241" s="25">
        <f>G242</f>
        <v>296.3</v>
      </c>
      <c r="H241" s="25">
        <f>H242</f>
        <v>0</v>
      </c>
    </row>
    <row r="242" spans="1:8" x14ac:dyDescent="0.25">
      <c r="A242" s="10" t="s">
        <v>43</v>
      </c>
      <c r="B242" s="23"/>
      <c r="C242" s="27" t="s">
        <v>140</v>
      </c>
      <c r="D242" s="27" t="s">
        <v>140</v>
      </c>
      <c r="E242" s="27" t="s">
        <v>84</v>
      </c>
      <c r="F242" s="27"/>
      <c r="G242" s="25">
        <f>G243</f>
        <v>296.3</v>
      </c>
      <c r="H242" s="25">
        <f t="shared" ref="H242:H244" si="43">H243</f>
        <v>0</v>
      </c>
    </row>
    <row r="243" spans="1:8" x14ac:dyDescent="0.25">
      <c r="A243" s="10" t="s">
        <v>17</v>
      </c>
      <c r="B243" s="23"/>
      <c r="C243" s="27" t="s">
        <v>140</v>
      </c>
      <c r="D243" s="27" t="s">
        <v>140</v>
      </c>
      <c r="E243" s="27" t="s">
        <v>89</v>
      </c>
      <c r="F243" s="27"/>
      <c r="G243" s="25">
        <f>G244</f>
        <v>296.3</v>
      </c>
      <c r="H243" s="25">
        <f t="shared" si="43"/>
        <v>0</v>
      </c>
    </row>
    <row r="244" spans="1:8" x14ac:dyDescent="0.25">
      <c r="A244" s="10" t="s">
        <v>29</v>
      </c>
      <c r="B244" s="23"/>
      <c r="C244" s="27" t="s">
        <v>140</v>
      </c>
      <c r="D244" s="27" t="s">
        <v>140</v>
      </c>
      <c r="E244" s="27" t="s">
        <v>89</v>
      </c>
      <c r="F244" s="27" t="s">
        <v>37</v>
      </c>
      <c r="G244" s="25">
        <f>G245</f>
        <v>296.3</v>
      </c>
      <c r="H244" s="25">
        <f t="shared" si="43"/>
        <v>0</v>
      </c>
    </row>
    <row r="245" spans="1:8" x14ac:dyDescent="0.25">
      <c r="A245" s="10" t="s">
        <v>321</v>
      </c>
      <c r="B245" s="23"/>
      <c r="C245" s="27" t="s">
        <v>140</v>
      </c>
      <c r="D245" s="27" t="s">
        <v>140</v>
      </c>
      <c r="E245" s="27" t="s">
        <v>89</v>
      </c>
      <c r="F245" s="27" t="s">
        <v>320</v>
      </c>
      <c r="G245" s="25">
        <v>296.3</v>
      </c>
      <c r="H245" s="25">
        <v>0</v>
      </c>
    </row>
    <row r="246" spans="1:8" x14ac:dyDescent="0.25">
      <c r="A246" s="10" t="s">
        <v>229</v>
      </c>
      <c r="B246" s="23"/>
      <c r="C246" s="31" t="s">
        <v>160</v>
      </c>
      <c r="D246" s="31"/>
      <c r="E246" s="27"/>
      <c r="F246" s="27"/>
      <c r="G246" s="25">
        <f t="shared" ref="G246:H250" si="44">G247</f>
        <v>10278.200000000001</v>
      </c>
      <c r="H246" s="25">
        <f t="shared" si="44"/>
        <v>7898.2000000000007</v>
      </c>
    </row>
    <row r="247" spans="1:8" ht="31.5" x14ac:dyDescent="0.25">
      <c r="A247" s="10" t="s">
        <v>230</v>
      </c>
      <c r="B247" s="23"/>
      <c r="C247" s="31" t="s">
        <v>160</v>
      </c>
      <c r="D247" s="31" t="s">
        <v>140</v>
      </c>
      <c r="E247" s="27"/>
      <c r="F247" s="27"/>
      <c r="G247" s="25">
        <f>G248+G252</f>
        <v>10278.200000000001</v>
      </c>
      <c r="H247" s="25">
        <f>H248+H252</f>
        <v>7898.2000000000007</v>
      </c>
    </row>
    <row r="248" spans="1:8" ht="31.5" x14ac:dyDescent="0.25">
      <c r="A248" s="41" t="s">
        <v>246</v>
      </c>
      <c r="B248" s="23"/>
      <c r="C248" s="31" t="s">
        <v>160</v>
      </c>
      <c r="D248" s="31" t="s">
        <v>140</v>
      </c>
      <c r="E248" s="27" t="s">
        <v>231</v>
      </c>
      <c r="F248" s="27"/>
      <c r="G248" s="25">
        <f t="shared" si="44"/>
        <v>2380</v>
      </c>
      <c r="H248" s="25">
        <f t="shared" si="44"/>
        <v>0</v>
      </c>
    </row>
    <row r="249" spans="1:8" ht="31.5" x14ac:dyDescent="0.25">
      <c r="A249" s="10" t="s">
        <v>269</v>
      </c>
      <c r="B249" s="23"/>
      <c r="C249" s="31" t="s">
        <v>160</v>
      </c>
      <c r="D249" s="31" t="s">
        <v>140</v>
      </c>
      <c r="E249" s="27" t="s">
        <v>232</v>
      </c>
      <c r="F249" s="27"/>
      <c r="G249" s="25">
        <f t="shared" si="44"/>
        <v>2380</v>
      </c>
      <c r="H249" s="25">
        <f t="shared" si="44"/>
        <v>0</v>
      </c>
    </row>
    <row r="250" spans="1:8" x14ac:dyDescent="0.25">
      <c r="A250" s="10" t="s">
        <v>15</v>
      </c>
      <c r="B250" s="23"/>
      <c r="C250" s="31" t="s">
        <v>160</v>
      </c>
      <c r="D250" s="31" t="s">
        <v>140</v>
      </c>
      <c r="E250" s="27" t="s">
        <v>232</v>
      </c>
      <c r="F250" s="27" t="s">
        <v>163</v>
      </c>
      <c r="G250" s="25">
        <f t="shared" si="44"/>
        <v>2380</v>
      </c>
      <c r="H250" s="25">
        <f t="shared" si="44"/>
        <v>0</v>
      </c>
    </row>
    <row r="251" spans="1:8" x14ac:dyDescent="0.25">
      <c r="A251" s="10" t="s">
        <v>19</v>
      </c>
      <c r="B251" s="23"/>
      <c r="C251" s="31" t="s">
        <v>160</v>
      </c>
      <c r="D251" s="31" t="s">
        <v>140</v>
      </c>
      <c r="E251" s="27" t="s">
        <v>232</v>
      </c>
      <c r="F251" s="27" t="s">
        <v>182</v>
      </c>
      <c r="G251" s="25">
        <v>2380</v>
      </c>
      <c r="H251" s="25">
        <v>0</v>
      </c>
    </row>
    <row r="252" spans="1:8" x14ac:dyDescent="0.25">
      <c r="A252" s="10" t="s">
        <v>43</v>
      </c>
      <c r="B252" s="23"/>
      <c r="C252" s="31" t="s">
        <v>160</v>
      </c>
      <c r="D252" s="31" t="s">
        <v>140</v>
      </c>
      <c r="E252" s="27" t="s">
        <v>84</v>
      </c>
      <c r="F252" s="27"/>
      <c r="G252" s="25">
        <f>G253+G256+G259</f>
        <v>7898.2000000000007</v>
      </c>
      <c r="H252" s="25">
        <f>H253+H256+H259</f>
        <v>7898.2000000000007</v>
      </c>
    </row>
    <row r="253" spans="1:8" ht="31.5" x14ac:dyDescent="0.25">
      <c r="A253" s="34" t="s">
        <v>325</v>
      </c>
      <c r="B253" s="23"/>
      <c r="C253" s="31" t="s">
        <v>160</v>
      </c>
      <c r="D253" s="31" t="s">
        <v>140</v>
      </c>
      <c r="E253" s="27" t="s">
        <v>322</v>
      </c>
      <c r="F253" s="27"/>
      <c r="G253" s="25">
        <f>G254</f>
        <v>3234.3</v>
      </c>
      <c r="H253" s="25">
        <f>H254</f>
        <v>3234.3</v>
      </c>
    </row>
    <row r="254" spans="1:8" x14ac:dyDescent="0.25">
      <c r="A254" s="10" t="s">
        <v>15</v>
      </c>
      <c r="B254" s="23"/>
      <c r="C254" s="31" t="s">
        <v>160</v>
      </c>
      <c r="D254" s="31" t="s">
        <v>140</v>
      </c>
      <c r="E254" s="27" t="s">
        <v>322</v>
      </c>
      <c r="F254" s="27" t="s">
        <v>163</v>
      </c>
      <c r="G254" s="25">
        <f>G255</f>
        <v>3234.3</v>
      </c>
      <c r="H254" s="25">
        <f>H255</f>
        <v>3234.3</v>
      </c>
    </row>
    <row r="255" spans="1:8" x14ac:dyDescent="0.25">
      <c r="A255" s="10" t="s">
        <v>19</v>
      </c>
      <c r="B255" s="23"/>
      <c r="C255" s="31" t="s">
        <v>160</v>
      </c>
      <c r="D255" s="31" t="s">
        <v>140</v>
      </c>
      <c r="E255" s="27" t="s">
        <v>322</v>
      </c>
      <c r="F255" s="27" t="s">
        <v>182</v>
      </c>
      <c r="G255" s="25">
        <v>3234.3</v>
      </c>
      <c r="H255" s="25">
        <v>3234.3</v>
      </c>
    </row>
    <row r="256" spans="1:8" ht="31.5" x14ac:dyDescent="0.25">
      <c r="A256" s="10" t="s">
        <v>326</v>
      </c>
      <c r="B256" s="23"/>
      <c r="C256" s="31" t="s">
        <v>160</v>
      </c>
      <c r="D256" s="31" t="s">
        <v>140</v>
      </c>
      <c r="E256" s="27" t="s">
        <v>323</v>
      </c>
      <c r="F256" s="27"/>
      <c r="G256" s="25">
        <f>G257</f>
        <v>2863.9</v>
      </c>
      <c r="H256" s="25">
        <f>H257</f>
        <v>2863.9</v>
      </c>
    </row>
    <row r="257" spans="1:8" x14ac:dyDescent="0.25">
      <c r="A257" s="10" t="s">
        <v>15</v>
      </c>
      <c r="B257" s="23"/>
      <c r="C257" s="31" t="s">
        <v>160</v>
      </c>
      <c r="D257" s="31" t="s">
        <v>140</v>
      </c>
      <c r="E257" s="27" t="s">
        <v>323</v>
      </c>
      <c r="F257" s="27" t="s">
        <v>163</v>
      </c>
      <c r="G257" s="25">
        <f>G258</f>
        <v>2863.9</v>
      </c>
      <c r="H257" s="25">
        <f>H258</f>
        <v>2863.9</v>
      </c>
    </row>
    <row r="258" spans="1:8" x14ac:dyDescent="0.25">
      <c r="A258" s="10" t="s">
        <v>19</v>
      </c>
      <c r="B258" s="23"/>
      <c r="C258" s="31" t="s">
        <v>160</v>
      </c>
      <c r="D258" s="31" t="s">
        <v>140</v>
      </c>
      <c r="E258" s="27" t="s">
        <v>323</v>
      </c>
      <c r="F258" s="27" t="s">
        <v>182</v>
      </c>
      <c r="G258" s="25">
        <v>2863.9</v>
      </c>
      <c r="H258" s="25">
        <v>2863.9</v>
      </c>
    </row>
    <row r="259" spans="1:8" ht="31.5" x14ac:dyDescent="0.25">
      <c r="A259" s="10" t="s">
        <v>327</v>
      </c>
      <c r="B259" s="23"/>
      <c r="C259" s="31" t="s">
        <v>160</v>
      </c>
      <c r="D259" s="31" t="s">
        <v>140</v>
      </c>
      <c r="E259" s="27" t="s">
        <v>324</v>
      </c>
      <c r="F259" s="27"/>
      <c r="G259" s="25">
        <f>G260</f>
        <v>1800</v>
      </c>
      <c r="H259" s="25">
        <f>H260</f>
        <v>1800</v>
      </c>
    </row>
    <row r="260" spans="1:8" x14ac:dyDescent="0.25">
      <c r="A260" s="10" t="s">
        <v>15</v>
      </c>
      <c r="B260" s="23"/>
      <c r="C260" s="31" t="s">
        <v>160</v>
      </c>
      <c r="D260" s="31" t="s">
        <v>140</v>
      </c>
      <c r="E260" s="27" t="s">
        <v>324</v>
      </c>
      <c r="F260" s="27" t="s">
        <v>163</v>
      </c>
      <c r="G260" s="25">
        <f>G261</f>
        <v>1800</v>
      </c>
      <c r="H260" s="25">
        <f>H261</f>
        <v>1800</v>
      </c>
    </row>
    <row r="261" spans="1:8" x14ac:dyDescent="0.25">
      <c r="A261" s="10" t="s">
        <v>19</v>
      </c>
      <c r="B261" s="23"/>
      <c r="C261" s="31" t="s">
        <v>160</v>
      </c>
      <c r="D261" s="31" t="s">
        <v>140</v>
      </c>
      <c r="E261" s="27" t="s">
        <v>324</v>
      </c>
      <c r="F261" s="27" t="s">
        <v>182</v>
      </c>
      <c r="G261" s="25">
        <v>1800</v>
      </c>
      <c r="H261" s="25">
        <v>1800</v>
      </c>
    </row>
    <row r="262" spans="1:8" x14ac:dyDescent="0.25">
      <c r="A262" s="10" t="s">
        <v>4</v>
      </c>
      <c r="B262" s="26"/>
      <c r="C262" s="27" t="s">
        <v>141</v>
      </c>
      <c r="D262" s="27"/>
      <c r="E262" s="27"/>
      <c r="F262" s="27"/>
      <c r="G262" s="25">
        <f t="shared" ref="G262:H264" si="45">G263</f>
        <v>362.9</v>
      </c>
      <c r="H262" s="25">
        <f t="shared" si="45"/>
        <v>362.9</v>
      </c>
    </row>
    <row r="263" spans="1:8" x14ac:dyDescent="0.25">
      <c r="A263" s="10" t="s">
        <v>63</v>
      </c>
      <c r="B263" s="26"/>
      <c r="C263" s="27" t="s">
        <v>141</v>
      </c>
      <c r="D263" s="27" t="s">
        <v>142</v>
      </c>
      <c r="E263" s="27"/>
      <c r="F263" s="27"/>
      <c r="G263" s="25">
        <f t="shared" si="45"/>
        <v>362.9</v>
      </c>
      <c r="H263" s="25">
        <f t="shared" si="45"/>
        <v>362.9</v>
      </c>
    </row>
    <row r="264" spans="1:8" ht="36.75" customHeight="1" x14ac:dyDescent="0.25">
      <c r="A264" s="10" t="s">
        <v>119</v>
      </c>
      <c r="B264" s="28"/>
      <c r="C264" s="27" t="s">
        <v>141</v>
      </c>
      <c r="D264" s="27" t="s">
        <v>142</v>
      </c>
      <c r="E264" s="27" t="s">
        <v>143</v>
      </c>
      <c r="F264" s="27"/>
      <c r="G264" s="25">
        <f t="shared" si="45"/>
        <v>362.9</v>
      </c>
      <c r="H264" s="25">
        <f t="shared" si="45"/>
        <v>362.9</v>
      </c>
    </row>
    <row r="265" spans="1:8" ht="31.5" x14ac:dyDescent="0.25">
      <c r="A265" s="10" t="s">
        <v>64</v>
      </c>
      <c r="B265" s="28"/>
      <c r="C265" s="27" t="s">
        <v>141</v>
      </c>
      <c r="D265" s="27" t="s">
        <v>142</v>
      </c>
      <c r="E265" s="27" t="s">
        <v>144</v>
      </c>
      <c r="F265" s="27"/>
      <c r="G265" s="25">
        <f>G267</f>
        <v>362.9</v>
      </c>
      <c r="H265" s="25">
        <f>H267</f>
        <v>362.9</v>
      </c>
    </row>
    <row r="266" spans="1:8" ht="69" customHeight="1" x14ac:dyDescent="0.25">
      <c r="A266" s="10" t="s">
        <v>263</v>
      </c>
      <c r="B266" s="26"/>
      <c r="C266" s="27" t="s">
        <v>141</v>
      </c>
      <c r="D266" s="27" t="s">
        <v>142</v>
      </c>
      <c r="E266" s="27" t="s">
        <v>145</v>
      </c>
      <c r="F266" s="27"/>
      <c r="G266" s="25">
        <f>G267</f>
        <v>362.9</v>
      </c>
      <c r="H266" s="25">
        <f>H267</f>
        <v>362.9</v>
      </c>
    </row>
    <row r="267" spans="1:8" ht="31.5" x14ac:dyDescent="0.25">
      <c r="A267" s="10" t="s">
        <v>108</v>
      </c>
      <c r="B267" s="28"/>
      <c r="C267" s="27" t="s">
        <v>141</v>
      </c>
      <c r="D267" s="27" t="s">
        <v>142</v>
      </c>
      <c r="E267" s="27" t="s">
        <v>145</v>
      </c>
      <c r="F267" s="27" t="s">
        <v>161</v>
      </c>
      <c r="G267" s="25">
        <f>G268</f>
        <v>362.9</v>
      </c>
      <c r="H267" s="25">
        <f>H268</f>
        <v>362.9</v>
      </c>
    </row>
    <row r="268" spans="1:8" ht="35.25" customHeight="1" x14ac:dyDescent="0.25">
      <c r="A268" s="10" t="s">
        <v>46</v>
      </c>
      <c r="B268" s="28"/>
      <c r="C268" s="27" t="s">
        <v>141</v>
      </c>
      <c r="D268" s="27" t="s">
        <v>142</v>
      </c>
      <c r="E268" s="27" t="s">
        <v>145</v>
      </c>
      <c r="F268" s="27" t="s">
        <v>162</v>
      </c>
      <c r="G268" s="25">
        <v>362.9</v>
      </c>
      <c r="H268" s="25">
        <v>362.9</v>
      </c>
    </row>
    <row r="269" spans="1:8" x14ac:dyDescent="0.25">
      <c r="A269" s="10" t="s">
        <v>9</v>
      </c>
      <c r="B269" s="28"/>
      <c r="C269" s="27" t="s">
        <v>16</v>
      </c>
      <c r="D269" s="27"/>
      <c r="E269" s="27"/>
      <c r="F269" s="27"/>
      <c r="G269" s="25">
        <f t="shared" ref="G269:H273" si="46">G270</f>
        <v>2706</v>
      </c>
      <c r="H269" s="25">
        <f t="shared" si="46"/>
        <v>2706</v>
      </c>
    </row>
    <row r="270" spans="1:8" x14ac:dyDescent="0.25">
      <c r="A270" s="10" t="s">
        <v>226</v>
      </c>
      <c r="B270" s="28"/>
      <c r="C270" s="27" t="s">
        <v>16</v>
      </c>
      <c r="D270" s="27" t="s">
        <v>160</v>
      </c>
      <c r="E270" s="27"/>
      <c r="F270" s="27"/>
      <c r="G270" s="25">
        <f>G271</f>
        <v>2706</v>
      </c>
      <c r="H270" s="25">
        <f>H271</f>
        <v>2706</v>
      </c>
    </row>
    <row r="271" spans="1:8" x14ac:dyDescent="0.25">
      <c r="A271" s="10" t="s">
        <v>43</v>
      </c>
      <c r="B271" s="28"/>
      <c r="C271" s="27" t="s">
        <v>16</v>
      </c>
      <c r="D271" s="27" t="s">
        <v>160</v>
      </c>
      <c r="E271" s="27" t="s">
        <v>84</v>
      </c>
      <c r="F271" s="27"/>
      <c r="G271" s="25">
        <f>G272</f>
        <v>2706</v>
      </c>
      <c r="H271" s="25">
        <f>H272</f>
        <v>2706</v>
      </c>
    </row>
    <row r="272" spans="1:8" ht="47.25" x14ac:dyDescent="0.25">
      <c r="A272" s="10" t="s">
        <v>227</v>
      </c>
      <c r="B272" s="28"/>
      <c r="C272" s="27" t="s">
        <v>16</v>
      </c>
      <c r="D272" s="27" t="s">
        <v>160</v>
      </c>
      <c r="E272" s="27" t="s">
        <v>228</v>
      </c>
      <c r="F272" s="27"/>
      <c r="G272" s="25">
        <f t="shared" si="46"/>
        <v>2706</v>
      </c>
      <c r="H272" s="25">
        <f t="shared" si="46"/>
        <v>2706</v>
      </c>
    </row>
    <row r="273" spans="1:8" x14ac:dyDescent="0.25">
      <c r="A273" s="10" t="s">
        <v>15</v>
      </c>
      <c r="B273" s="28"/>
      <c r="C273" s="27" t="s">
        <v>16</v>
      </c>
      <c r="D273" s="27" t="s">
        <v>160</v>
      </c>
      <c r="E273" s="27" t="s">
        <v>228</v>
      </c>
      <c r="F273" s="27" t="s">
        <v>163</v>
      </c>
      <c r="G273" s="25">
        <f t="shared" si="46"/>
        <v>2706</v>
      </c>
      <c r="H273" s="25">
        <f t="shared" si="46"/>
        <v>2706</v>
      </c>
    </row>
    <row r="274" spans="1:8" x14ac:dyDescent="0.25">
      <c r="A274" s="10" t="s">
        <v>19</v>
      </c>
      <c r="B274" s="28"/>
      <c r="C274" s="27" t="s">
        <v>16</v>
      </c>
      <c r="D274" s="27" t="s">
        <v>160</v>
      </c>
      <c r="E274" s="27" t="s">
        <v>228</v>
      </c>
      <c r="F274" s="27" t="s">
        <v>182</v>
      </c>
      <c r="G274" s="25">
        <v>2706</v>
      </c>
      <c r="H274" s="25">
        <v>2706</v>
      </c>
    </row>
    <row r="275" spans="1:8" x14ac:dyDescent="0.25">
      <c r="A275" s="10" t="s">
        <v>22</v>
      </c>
      <c r="B275" s="36"/>
      <c r="C275" s="27" t="s">
        <v>25</v>
      </c>
      <c r="D275" s="27"/>
      <c r="E275" s="27"/>
      <c r="F275" s="27"/>
      <c r="G275" s="25">
        <f t="shared" ref="G275:H280" si="47">G276</f>
        <v>138.30000000000001</v>
      </c>
      <c r="H275" s="25">
        <f t="shared" si="47"/>
        <v>0</v>
      </c>
    </row>
    <row r="276" spans="1:8" x14ac:dyDescent="0.25">
      <c r="A276" s="10" t="s">
        <v>24</v>
      </c>
      <c r="B276" s="36"/>
      <c r="C276" s="27" t="s">
        <v>25</v>
      </c>
      <c r="D276" s="27" t="s">
        <v>125</v>
      </c>
      <c r="E276" s="27"/>
      <c r="F276" s="27"/>
      <c r="G276" s="25">
        <f t="shared" si="47"/>
        <v>138.30000000000001</v>
      </c>
      <c r="H276" s="25">
        <f t="shared" si="47"/>
        <v>0</v>
      </c>
    </row>
    <row r="277" spans="1:8" ht="54.75" customHeight="1" x14ac:dyDescent="0.25">
      <c r="A277" s="10" t="s">
        <v>120</v>
      </c>
      <c r="B277" s="36"/>
      <c r="C277" s="27" t="s">
        <v>25</v>
      </c>
      <c r="D277" s="27" t="s">
        <v>125</v>
      </c>
      <c r="E277" s="27" t="s">
        <v>147</v>
      </c>
      <c r="F277" s="27"/>
      <c r="G277" s="25">
        <f t="shared" si="47"/>
        <v>138.30000000000001</v>
      </c>
      <c r="H277" s="25">
        <f t="shared" si="47"/>
        <v>0</v>
      </c>
    </row>
    <row r="278" spans="1:8" ht="47.25" x14ac:dyDescent="0.25">
      <c r="A278" s="10" t="s">
        <v>80</v>
      </c>
      <c r="B278" s="36"/>
      <c r="C278" s="27" t="s">
        <v>25</v>
      </c>
      <c r="D278" s="27" t="s">
        <v>125</v>
      </c>
      <c r="E278" s="27" t="s">
        <v>171</v>
      </c>
      <c r="F278" s="27"/>
      <c r="G278" s="25">
        <f t="shared" si="47"/>
        <v>138.30000000000001</v>
      </c>
      <c r="H278" s="25">
        <f t="shared" si="47"/>
        <v>0</v>
      </c>
    </row>
    <row r="279" spans="1:8" ht="22.5" customHeight="1" x14ac:dyDescent="0.25">
      <c r="A279" s="10" t="s">
        <v>56</v>
      </c>
      <c r="B279" s="27"/>
      <c r="C279" s="27" t="s">
        <v>25</v>
      </c>
      <c r="D279" s="27" t="s">
        <v>125</v>
      </c>
      <c r="E279" s="27" t="s">
        <v>172</v>
      </c>
      <c r="F279" s="27"/>
      <c r="G279" s="25">
        <f t="shared" si="47"/>
        <v>138.30000000000001</v>
      </c>
      <c r="H279" s="25">
        <f t="shared" si="47"/>
        <v>0</v>
      </c>
    </row>
    <row r="280" spans="1:8" ht="31.5" x14ac:dyDescent="0.25">
      <c r="A280" s="10" t="s">
        <v>108</v>
      </c>
      <c r="B280" s="27"/>
      <c r="C280" s="27" t="s">
        <v>25</v>
      </c>
      <c r="D280" s="27" t="s">
        <v>125</v>
      </c>
      <c r="E280" s="27" t="s">
        <v>172</v>
      </c>
      <c r="F280" s="27" t="s">
        <v>161</v>
      </c>
      <c r="G280" s="25">
        <f t="shared" si="47"/>
        <v>138.30000000000001</v>
      </c>
      <c r="H280" s="25">
        <f t="shared" si="47"/>
        <v>0</v>
      </c>
    </row>
    <row r="281" spans="1:8" ht="36.75" customHeight="1" x14ac:dyDescent="0.25">
      <c r="A281" s="10" t="s">
        <v>46</v>
      </c>
      <c r="B281" s="27"/>
      <c r="C281" s="27" t="s">
        <v>25</v>
      </c>
      <c r="D281" s="27" t="s">
        <v>125</v>
      </c>
      <c r="E281" s="27" t="s">
        <v>172</v>
      </c>
      <c r="F281" s="27" t="s">
        <v>162</v>
      </c>
      <c r="G281" s="25">
        <v>138.30000000000001</v>
      </c>
      <c r="H281" s="25">
        <v>0</v>
      </c>
    </row>
    <row r="282" spans="1:8" ht="47.25" x14ac:dyDescent="0.25">
      <c r="A282" s="10" t="s">
        <v>110</v>
      </c>
      <c r="B282" s="26"/>
      <c r="C282" s="27" t="s">
        <v>173</v>
      </c>
      <c r="D282" s="27"/>
      <c r="E282" s="27"/>
      <c r="F282" s="27"/>
      <c r="G282" s="25">
        <f>G283+G293</f>
        <v>106388.29999999999</v>
      </c>
      <c r="H282" s="25">
        <f>H283+H293</f>
        <v>10717.8</v>
      </c>
    </row>
    <row r="283" spans="1:8" ht="47.25" x14ac:dyDescent="0.25">
      <c r="A283" s="10" t="s">
        <v>123</v>
      </c>
      <c r="B283" s="26"/>
      <c r="C283" s="27" t="s">
        <v>173</v>
      </c>
      <c r="D283" s="27" t="s">
        <v>124</v>
      </c>
      <c r="E283" s="27"/>
      <c r="F283" s="27"/>
      <c r="G283" s="25">
        <f t="shared" ref="G283:H285" si="48">G284</f>
        <v>37888.1</v>
      </c>
      <c r="H283" s="25">
        <f t="shared" si="48"/>
        <v>4964.1000000000004</v>
      </c>
    </row>
    <row r="284" spans="1:8" ht="85.5" customHeight="1" x14ac:dyDescent="0.25">
      <c r="A284" s="10" t="s">
        <v>255</v>
      </c>
      <c r="B284" s="26"/>
      <c r="C284" s="27" t="s">
        <v>173</v>
      </c>
      <c r="D284" s="27" t="s">
        <v>124</v>
      </c>
      <c r="E284" s="27" t="s">
        <v>164</v>
      </c>
      <c r="F284" s="27"/>
      <c r="G284" s="25">
        <f t="shared" si="48"/>
        <v>37888.1</v>
      </c>
      <c r="H284" s="25">
        <f t="shared" si="48"/>
        <v>4964.1000000000004</v>
      </c>
    </row>
    <row r="285" spans="1:8" ht="69" customHeight="1" x14ac:dyDescent="0.25">
      <c r="A285" s="10" t="s">
        <v>247</v>
      </c>
      <c r="B285" s="37"/>
      <c r="C285" s="27" t="s">
        <v>173</v>
      </c>
      <c r="D285" s="27" t="s">
        <v>124</v>
      </c>
      <c r="E285" s="27" t="s">
        <v>174</v>
      </c>
      <c r="F285" s="27"/>
      <c r="G285" s="25">
        <f t="shared" si="48"/>
        <v>37888.1</v>
      </c>
      <c r="H285" s="25">
        <f t="shared" si="48"/>
        <v>4964.1000000000004</v>
      </c>
    </row>
    <row r="286" spans="1:8" ht="31.5" x14ac:dyDescent="0.25">
      <c r="A286" s="10" t="s">
        <v>248</v>
      </c>
      <c r="B286" s="37"/>
      <c r="C286" s="27" t="s">
        <v>173</v>
      </c>
      <c r="D286" s="27" t="s">
        <v>124</v>
      </c>
      <c r="E286" s="27" t="s">
        <v>175</v>
      </c>
      <c r="F286" s="27"/>
      <c r="G286" s="25">
        <f>G287+G290</f>
        <v>37888.1</v>
      </c>
      <c r="H286" s="25">
        <f>H287+H290</f>
        <v>4964.1000000000004</v>
      </c>
    </row>
    <row r="287" spans="1:8" ht="33.75" customHeight="1" x14ac:dyDescent="0.25">
      <c r="A287" s="10" t="s">
        <v>18</v>
      </c>
      <c r="B287" s="26"/>
      <c r="C287" s="27" t="s">
        <v>173</v>
      </c>
      <c r="D287" s="27" t="s">
        <v>124</v>
      </c>
      <c r="E287" s="27" t="s">
        <v>176</v>
      </c>
      <c r="F287" s="27"/>
      <c r="G287" s="25">
        <f t="shared" ref="G287:H288" si="49">G288</f>
        <v>32924</v>
      </c>
      <c r="H287" s="25">
        <f t="shared" si="49"/>
        <v>0</v>
      </c>
    </row>
    <row r="288" spans="1:8" x14ac:dyDescent="0.25">
      <c r="A288" s="10" t="s">
        <v>15</v>
      </c>
      <c r="B288" s="32"/>
      <c r="C288" s="27" t="s">
        <v>173</v>
      </c>
      <c r="D288" s="27" t="s">
        <v>124</v>
      </c>
      <c r="E288" s="27" t="s">
        <v>176</v>
      </c>
      <c r="F288" s="27" t="s">
        <v>163</v>
      </c>
      <c r="G288" s="25">
        <f t="shared" si="49"/>
        <v>32924</v>
      </c>
      <c r="H288" s="25">
        <f t="shared" si="49"/>
        <v>0</v>
      </c>
    </row>
    <row r="289" spans="1:8" x14ac:dyDescent="0.25">
      <c r="A289" s="10" t="s">
        <v>57</v>
      </c>
      <c r="B289" s="26"/>
      <c r="C289" s="27" t="s">
        <v>173</v>
      </c>
      <c r="D289" s="27" t="s">
        <v>124</v>
      </c>
      <c r="E289" s="27" t="s">
        <v>176</v>
      </c>
      <c r="F289" s="27" t="s">
        <v>177</v>
      </c>
      <c r="G289" s="25">
        <v>32924</v>
      </c>
      <c r="H289" s="25">
        <v>0</v>
      </c>
    </row>
    <row r="290" spans="1:8" ht="110.25" x14ac:dyDescent="0.25">
      <c r="A290" s="10" t="s">
        <v>35</v>
      </c>
      <c r="B290" s="26"/>
      <c r="C290" s="27" t="s">
        <v>173</v>
      </c>
      <c r="D290" s="27" t="s">
        <v>124</v>
      </c>
      <c r="E290" s="27" t="s">
        <v>178</v>
      </c>
      <c r="F290" s="27"/>
      <c r="G290" s="25">
        <f t="shared" ref="G290:H291" si="50">G291</f>
        <v>4964.1000000000004</v>
      </c>
      <c r="H290" s="25">
        <f t="shared" si="50"/>
        <v>4964.1000000000004</v>
      </c>
    </row>
    <row r="291" spans="1:8" x14ac:dyDescent="0.25">
      <c r="A291" s="10" t="s">
        <v>15</v>
      </c>
      <c r="B291" s="32"/>
      <c r="C291" s="27" t="s">
        <v>173</v>
      </c>
      <c r="D291" s="27" t="s">
        <v>124</v>
      </c>
      <c r="E291" s="27" t="s">
        <v>178</v>
      </c>
      <c r="F291" s="27" t="s">
        <v>163</v>
      </c>
      <c r="G291" s="25">
        <f t="shared" si="50"/>
        <v>4964.1000000000004</v>
      </c>
      <c r="H291" s="25">
        <f t="shared" si="50"/>
        <v>4964.1000000000004</v>
      </c>
    </row>
    <row r="292" spans="1:8" x14ac:dyDescent="0.25">
      <c r="A292" s="10" t="s">
        <v>57</v>
      </c>
      <c r="B292" s="26"/>
      <c r="C292" s="27" t="s">
        <v>173</v>
      </c>
      <c r="D292" s="27" t="s">
        <v>124</v>
      </c>
      <c r="E292" s="27" t="s">
        <v>178</v>
      </c>
      <c r="F292" s="27" t="s">
        <v>177</v>
      </c>
      <c r="G292" s="25">
        <v>4964.1000000000004</v>
      </c>
      <c r="H292" s="25">
        <v>4964.1000000000004</v>
      </c>
    </row>
    <row r="293" spans="1:8" ht="19.5" customHeight="1" x14ac:dyDescent="0.25">
      <c r="A293" s="10" t="s">
        <v>26</v>
      </c>
      <c r="B293" s="26"/>
      <c r="C293" s="27" t="s">
        <v>173</v>
      </c>
      <c r="D293" s="27" t="s">
        <v>136</v>
      </c>
      <c r="E293" s="27"/>
      <c r="F293" s="27"/>
      <c r="G293" s="25">
        <f>G294+G308+G300+G304</f>
        <v>68500.2</v>
      </c>
      <c r="H293" s="25">
        <f>H294+H308+H300+H304</f>
        <v>5753.7</v>
      </c>
    </row>
    <row r="294" spans="1:8" ht="85.5" customHeight="1" x14ac:dyDescent="0.25">
      <c r="A294" s="10" t="s">
        <v>240</v>
      </c>
      <c r="B294" s="26"/>
      <c r="C294" s="27" t="s">
        <v>173</v>
      </c>
      <c r="D294" s="27" t="s">
        <v>136</v>
      </c>
      <c r="E294" s="27" t="s">
        <v>164</v>
      </c>
      <c r="F294" s="27"/>
      <c r="G294" s="25">
        <f t="shared" ref="G294:H298" si="51">G295</f>
        <v>2363</v>
      </c>
      <c r="H294" s="25">
        <f t="shared" si="51"/>
        <v>0</v>
      </c>
    </row>
    <row r="295" spans="1:8" ht="47.25" x14ac:dyDescent="0.25">
      <c r="A295" s="10" t="s">
        <v>249</v>
      </c>
      <c r="B295" s="37"/>
      <c r="C295" s="27" t="s">
        <v>173</v>
      </c>
      <c r="D295" s="27" t="s">
        <v>136</v>
      </c>
      <c r="E295" s="27" t="s">
        <v>183</v>
      </c>
      <c r="F295" s="27"/>
      <c r="G295" s="25">
        <f t="shared" si="51"/>
        <v>2363</v>
      </c>
      <c r="H295" s="25">
        <f t="shared" si="51"/>
        <v>0</v>
      </c>
    </row>
    <row r="296" spans="1:8" ht="63" x14ac:dyDescent="0.25">
      <c r="A296" s="10" t="s">
        <v>250</v>
      </c>
      <c r="B296" s="37"/>
      <c r="C296" s="27" t="s">
        <v>173</v>
      </c>
      <c r="D296" s="27" t="s">
        <v>136</v>
      </c>
      <c r="E296" s="27" t="s">
        <v>184</v>
      </c>
      <c r="F296" s="27"/>
      <c r="G296" s="25">
        <f t="shared" si="51"/>
        <v>2363</v>
      </c>
      <c r="H296" s="25">
        <f t="shared" si="51"/>
        <v>0</v>
      </c>
    </row>
    <row r="297" spans="1:8" ht="78.75" x14ac:dyDescent="0.25">
      <c r="A297" s="10" t="s">
        <v>93</v>
      </c>
      <c r="B297" s="26"/>
      <c r="C297" s="27" t="s">
        <v>173</v>
      </c>
      <c r="D297" s="27" t="s">
        <v>136</v>
      </c>
      <c r="E297" s="27" t="s">
        <v>185</v>
      </c>
      <c r="F297" s="27"/>
      <c r="G297" s="25">
        <f t="shared" si="51"/>
        <v>2363</v>
      </c>
      <c r="H297" s="25">
        <f t="shared" si="51"/>
        <v>0</v>
      </c>
    </row>
    <row r="298" spans="1:8" x14ac:dyDescent="0.25">
      <c r="A298" s="10" t="s">
        <v>15</v>
      </c>
      <c r="B298" s="26"/>
      <c r="C298" s="27" t="s">
        <v>173</v>
      </c>
      <c r="D298" s="27" t="s">
        <v>136</v>
      </c>
      <c r="E298" s="27" t="s">
        <v>185</v>
      </c>
      <c r="F298" s="27" t="s">
        <v>163</v>
      </c>
      <c r="G298" s="25">
        <f t="shared" si="51"/>
        <v>2363</v>
      </c>
      <c r="H298" s="25">
        <f t="shared" si="51"/>
        <v>0</v>
      </c>
    </row>
    <row r="299" spans="1:8" x14ac:dyDescent="0.25">
      <c r="A299" s="10" t="s">
        <v>19</v>
      </c>
      <c r="B299" s="26"/>
      <c r="C299" s="27" t="s">
        <v>173</v>
      </c>
      <c r="D299" s="27" t="s">
        <v>136</v>
      </c>
      <c r="E299" s="27" t="s">
        <v>185</v>
      </c>
      <c r="F299" s="27" t="s">
        <v>182</v>
      </c>
      <c r="G299" s="25">
        <v>2363</v>
      </c>
      <c r="H299" s="25">
        <v>0</v>
      </c>
    </row>
    <row r="300" spans="1:8" ht="47.25" x14ac:dyDescent="0.25">
      <c r="A300" s="10" t="s">
        <v>239</v>
      </c>
      <c r="B300" s="26"/>
      <c r="C300" s="27" t="s">
        <v>173</v>
      </c>
      <c r="D300" s="27" t="s">
        <v>136</v>
      </c>
      <c r="E300" s="27" t="s">
        <v>97</v>
      </c>
      <c r="F300" s="27"/>
      <c r="G300" s="25">
        <f t="shared" ref="G300:H302" si="52">G301</f>
        <v>22.7</v>
      </c>
      <c r="H300" s="25">
        <f t="shared" si="52"/>
        <v>0</v>
      </c>
    </row>
    <row r="301" spans="1:8" ht="31.5" x14ac:dyDescent="0.25">
      <c r="A301" s="10" t="s">
        <v>81</v>
      </c>
      <c r="B301" s="26"/>
      <c r="C301" s="27" t="s">
        <v>173</v>
      </c>
      <c r="D301" s="27" t="s">
        <v>136</v>
      </c>
      <c r="E301" s="27" t="s">
        <v>98</v>
      </c>
      <c r="F301" s="27"/>
      <c r="G301" s="25">
        <f t="shared" si="52"/>
        <v>22.7</v>
      </c>
      <c r="H301" s="25">
        <f t="shared" si="52"/>
        <v>0</v>
      </c>
    </row>
    <row r="302" spans="1:8" x14ac:dyDescent="0.25">
      <c r="A302" s="10" t="s">
        <v>15</v>
      </c>
      <c r="B302" s="26"/>
      <c r="C302" s="27" t="s">
        <v>173</v>
      </c>
      <c r="D302" s="27" t="s">
        <v>136</v>
      </c>
      <c r="E302" s="27" t="s">
        <v>98</v>
      </c>
      <c r="F302" s="27" t="s">
        <v>163</v>
      </c>
      <c r="G302" s="25">
        <f t="shared" si="52"/>
        <v>22.7</v>
      </c>
      <c r="H302" s="25">
        <f t="shared" si="52"/>
        <v>0</v>
      </c>
    </row>
    <row r="303" spans="1:8" x14ac:dyDescent="0.25">
      <c r="A303" s="10" t="s">
        <v>19</v>
      </c>
      <c r="B303" s="26"/>
      <c r="C303" s="27" t="s">
        <v>173</v>
      </c>
      <c r="D303" s="27" t="s">
        <v>136</v>
      </c>
      <c r="E303" s="27" t="s">
        <v>98</v>
      </c>
      <c r="F303" s="27" t="s">
        <v>182</v>
      </c>
      <c r="G303" s="25">
        <v>22.7</v>
      </c>
      <c r="H303" s="25">
        <v>0</v>
      </c>
    </row>
    <row r="304" spans="1:8" ht="47.25" x14ac:dyDescent="0.25">
      <c r="A304" s="10" t="s">
        <v>258</v>
      </c>
      <c r="B304" s="26"/>
      <c r="C304" s="27" t="s">
        <v>173</v>
      </c>
      <c r="D304" s="27" t="s">
        <v>136</v>
      </c>
      <c r="E304" s="27" t="s">
        <v>259</v>
      </c>
      <c r="F304" s="27"/>
      <c r="G304" s="25">
        <f t="shared" ref="G304:H306" si="53">G305</f>
        <v>2278.5</v>
      </c>
      <c r="H304" s="25">
        <f t="shared" si="53"/>
        <v>0</v>
      </c>
    </row>
    <row r="305" spans="1:8" ht="31.5" x14ac:dyDescent="0.25">
      <c r="A305" s="34" t="s">
        <v>238</v>
      </c>
      <c r="B305" s="26"/>
      <c r="C305" s="27" t="s">
        <v>173</v>
      </c>
      <c r="D305" s="27" t="s">
        <v>136</v>
      </c>
      <c r="E305" s="27" t="s">
        <v>260</v>
      </c>
      <c r="F305" s="27"/>
      <c r="G305" s="25">
        <f t="shared" si="53"/>
        <v>2278.5</v>
      </c>
      <c r="H305" s="25">
        <f t="shared" si="53"/>
        <v>0</v>
      </c>
    </row>
    <row r="306" spans="1:8" x14ac:dyDescent="0.25">
      <c r="A306" s="10" t="s">
        <v>15</v>
      </c>
      <c r="B306" s="26"/>
      <c r="C306" s="27" t="s">
        <v>173</v>
      </c>
      <c r="D306" s="27" t="s">
        <v>136</v>
      </c>
      <c r="E306" s="27" t="s">
        <v>260</v>
      </c>
      <c r="F306" s="27" t="s">
        <v>163</v>
      </c>
      <c r="G306" s="25">
        <f t="shared" si="53"/>
        <v>2278.5</v>
      </c>
      <c r="H306" s="25">
        <f t="shared" si="53"/>
        <v>0</v>
      </c>
    </row>
    <row r="307" spans="1:8" x14ac:dyDescent="0.25">
      <c r="A307" s="10" t="s">
        <v>19</v>
      </c>
      <c r="B307" s="26"/>
      <c r="C307" s="27" t="s">
        <v>173</v>
      </c>
      <c r="D307" s="27" t="s">
        <v>136</v>
      </c>
      <c r="E307" s="27" t="s">
        <v>260</v>
      </c>
      <c r="F307" s="27" t="s">
        <v>182</v>
      </c>
      <c r="G307" s="25">
        <v>2278.5</v>
      </c>
      <c r="H307" s="25">
        <v>0</v>
      </c>
    </row>
    <row r="308" spans="1:8" x14ac:dyDescent="0.25">
      <c r="A308" s="10" t="s">
        <v>43</v>
      </c>
      <c r="B308" s="26"/>
      <c r="C308" s="27" t="s">
        <v>173</v>
      </c>
      <c r="D308" s="27" t="s">
        <v>136</v>
      </c>
      <c r="E308" s="27" t="s">
        <v>84</v>
      </c>
      <c r="F308" s="27"/>
      <c r="G308" s="25">
        <f>G312+G309</f>
        <v>63836</v>
      </c>
      <c r="H308" s="25">
        <f>H312+H309</f>
        <v>5753.7</v>
      </c>
    </row>
    <row r="309" spans="1:8" x14ac:dyDescent="0.25">
      <c r="A309" s="10" t="s">
        <v>17</v>
      </c>
      <c r="B309" s="26"/>
      <c r="C309" s="27" t="s">
        <v>173</v>
      </c>
      <c r="D309" s="27" t="s">
        <v>136</v>
      </c>
      <c r="E309" s="27" t="s">
        <v>89</v>
      </c>
      <c r="F309" s="27"/>
      <c r="G309" s="25">
        <f>G310</f>
        <v>7633.9</v>
      </c>
      <c r="H309" s="25">
        <f>H310</f>
        <v>0</v>
      </c>
    </row>
    <row r="310" spans="1:8" x14ac:dyDescent="0.25">
      <c r="A310" s="10" t="s">
        <v>15</v>
      </c>
      <c r="B310" s="26"/>
      <c r="C310" s="27" t="s">
        <v>173</v>
      </c>
      <c r="D310" s="27" t="s">
        <v>136</v>
      </c>
      <c r="E310" s="27" t="s">
        <v>89</v>
      </c>
      <c r="F310" s="27" t="s">
        <v>163</v>
      </c>
      <c r="G310" s="25">
        <f>G311</f>
        <v>7633.9</v>
      </c>
      <c r="H310" s="25">
        <f>H311</f>
        <v>0</v>
      </c>
    </row>
    <row r="311" spans="1:8" x14ac:dyDescent="0.25">
      <c r="A311" s="10" t="s">
        <v>19</v>
      </c>
      <c r="B311" s="26"/>
      <c r="C311" s="27" t="s">
        <v>173</v>
      </c>
      <c r="D311" s="27" t="s">
        <v>136</v>
      </c>
      <c r="E311" s="27" t="s">
        <v>89</v>
      </c>
      <c r="F311" s="27" t="s">
        <v>182</v>
      </c>
      <c r="G311" s="25">
        <v>7633.9</v>
      </c>
      <c r="H311" s="25">
        <v>0</v>
      </c>
    </row>
    <row r="312" spans="1:8" ht="47.25" x14ac:dyDescent="0.25">
      <c r="A312" s="10" t="s">
        <v>83</v>
      </c>
      <c r="B312" s="26"/>
      <c r="C312" s="27" t="s">
        <v>173</v>
      </c>
      <c r="D312" s="27" t="s">
        <v>136</v>
      </c>
      <c r="E312" s="27" t="s">
        <v>94</v>
      </c>
      <c r="F312" s="27"/>
      <c r="G312" s="25">
        <f t="shared" ref="G312:H313" si="54">G313</f>
        <v>56202.1</v>
      </c>
      <c r="H312" s="25">
        <f t="shared" si="54"/>
        <v>5753.7</v>
      </c>
    </row>
    <row r="313" spans="1:8" x14ac:dyDescent="0.25">
      <c r="A313" s="10" t="s">
        <v>15</v>
      </c>
      <c r="B313" s="26"/>
      <c r="C313" s="27" t="s">
        <v>173</v>
      </c>
      <c r="D313" s="27" t="s">
        <v>136</v>
      </c>
      <c r="E313" s="27" t="s">
        <v>94</v>
      </c>
      <c r="F313" s="27" t="s">
        <v>163</v>
      </c>
      <c r="G313" s="25">
        <f t="shared" si="54"/>
        <v>56202.1</v>
      </c>
      <c r="H313" s="25">
        <f t="shared" si="54"/>
        <v>5753.7</v>
      </c>
    </row>
    <row r="314" spans="1:8" x14ac:dyDescent="0.25">
      <c r="A314" s="10" t="s">
        <v>19</v>
      </c>
      <c r="B314" s="26"/>
      <c r="C314" s="27" t="s">
        <v>173</v>
      </c>
      <c r="D314" s="27" t="s">
        <v>136</v>
      </c>
      <c r="E314" s="27" t="s">
        <v>94</v>
      </c>
      <c r="F314" s="27" t="s">
        <v>182</v>
      </c>
      <c r="G314" s="25">
        <v>56202.1</v>
      </c>
      <c r="H314" s="25">
        <v>5753.7</v>
      </c>
    </row>
    <row r="315" spans="1:8" ht="63" x14ac:dyDescent="0.25">
      <c r="A315" s="39" t="s">
        <v>71</v>
      </c>
      <c r="B315" s="24">
        <v>917</v>
      </c>
      <c r="C315" s="33"/>
      <c r="D315" s="33"/>
      <c r="E315" s="27"/>
      <c r="F315" s="27"/>
      <c r="G315" s="25">
        <f>G316+G340+G391+G385+G375+G359+G334+G367</f>
        <v>93568.4</v>
      </c>
      <c r="H315" s="25">
        <f>H316+H340+H391+H385+H375+H359+H334</f>
        <v>36183.599999999999</v>
      </c>
    </row>
    <row r="316" spans="1:8" x14ac:dyDescent="0.25">
      <c r="A316" s="10" t="s">
        <v>0</v>
      </c>
      <c r="B316" s="26"/>
      <c r="C316" s="27" t="s">
        <v>124</v>
      </c>
      <c r="D316" s="27"/>
      <c r="E316" s="27"/>
      <c r="F316" s="33"/>
      <c r="G316" s="25">
        <f t="shared" ref="G316:H316" si="55">G317</f>
        <v>16027.3</v>
      </c>
      <c r="H316" s="25">
        <f t="shared" si="55"/>
        <v>1846.2</v>
      </c>
    </row>
    <row r="317" spans="1:8" x14ac:dyDescent="0.25">
      <c r="A317" s="10" t="s">
        <v>2</v>
      </c>
      <c r="B317" s="26"/>
      <c r="C317" s="27" t="s">
        <v>124</v>
      </c>
      <c r="D317" s="27" t="s">
        <v>132</v>
      </c>
      <c r="E317" s="27"/>
      <c r="F317" s="33"/>
      <c r="G317" s="25">
        <f>G318</f>
        <v>16027.3</v>
      </c>
      <c r="H317" s="25">
        <f>H318</f>
        <v>1846.2</v>
      </c>
    </row>
    <row r="318" spans="1:8" ht="47.25" x14ac:dyDescent="0.25">
      <c r="A318" s="10" t="s">
        <v>117</v>
      </c>
      <c r="B318" s="26"/>
      <c r="C318" s="27" t="s">
        <v>124</v>
      </c>
      <c r="D318" s="27" t="s">
        <v>132</v>
      </c>
      <c r="E318" s="27" t="s">
        <v>179</v>
      </c>
      <c r="F318" s="27"/>
      <c r="G318" s="25">
        <f>G319+G330</f>
        <v>16027.3</v>
      </c>
      <c r="H318" s="25">
        <f>H319+H330</f>
        <v>1846.2</v>
      </c>
    </row>
    <row r="319" spans="1:8" ht="31.5" x14ac:dyDescent="0.25">
      <c r="A319" s="10" t="s">
        <v>48</v>
      </c>
      <c r="B319" s="26"/>
      <c r="C319" s="27" t="s">
        <v>124</v>
      </c>
      <c r="D319" s="27" t="s">
        <v>132</v>
      </c>
      <c r="E319" s="27" t="s">
        <v>186</v>
      </c>
      <c r="F319" s="27"/>
      <c r="G319" s="25">
        <f>G320+G324</f>
        <v>6011.5</v>
      </c>
      <c r="H319" s="25">
        <f>H320+H324</f>
        <v>1846.2</v>
      </c>
    </row>
    <row r="320" spans="1:8" ht="47.25" x14ac:dyDescent="0.25">
      <c r="A320" s="10" t="s">
        <v>49</v>
      </c>
      <c r="B320" s="26"/>
      <c r="C320" s="27" t="s">
        <v>124</v>
      </c>
      <c r="D320" s="27" t="s">
        <v>132</v>
      </c>
      <c r="E320" s="27" t="s">
        <v>187</v>
      </c>
      <c r="F320" s="27"/>
      <c r="G320" s="25">
        <f t="shared" ref="G320:H322" si="56">G321</f>
        <v>1494.7</v>
      </c>
      <c r="H320" s="25">
        <f t="shared" si="56"/>
        <v>0</v>
      </c>
    </row>
    <row r="321" spans="1:8" ht="47.25" x14ac:dyDescent="0.25">
      <c r="A321" s="10" t="s">
        <v>32</v>
      </c>
      <c r="B321" s="9"/>
      <c r="C321" s="27" t="s">
        <v>124</v>
      </c>
      <c r="D321" s="27" t="s">
        <v>132</v>
      </c>
      <c r="E321" s="27" t="s">
        <v>188</v>
      </c>
      <c r="F321" s="27"/>
      <c r="G321" s="25">
        <f t="shared" si="56"/>
        <v>1494.7</v>
      </c>
      <c r="H321" s="25">
        <f t="shared" si="56"/>
        <v>0</v>
      </c>
    </row>
    <row r="322" spans="1:8" ht="31.5" x14ac:dyDescent="0.25">
      <c r="A322" s="10" t="s">
        <v>108</v>
      </c>
      <c r="B322" s="28"/>
      <c r="C322" s="27" t="s">
        <v>124</v>
      </c>
      <c r="D322" s="27" t="s">
        <v>132</v>
      </c>
      <c r="E322" s="27" t="s">
        <v>188</v>
      </c>
      <c r="F322" s="27" t="s">
        <v>161</v>
      </c>
      <c r="G322" s="25">
        <f t="shared" si="56"/>
        <v>1494.7</v>
      </c>
      <c r="H322" s="25">
        <f t="shared" si="56"/>
        <v>0</v>
      </c>
    </row>
    <row r="323" spans="1:8" ht="37.5" customHeight="1" x14ac:dyDescent="0.25">
      <c r="A323" s="10" t="s">
        <v>46</v>
      </c>
      <c r="B323" s="28"/>
      <c r="C323" s="27" t="s">
        <v>124</v>
      </c>
      <c r="D323" s="27" t="s">
        <v>132</v>
      </c>
      <c r="E323" s="27" t="s">
        <v>188</v>
      </c>
      <c r="F323" s="27" t="s">
        <v>162</v>
      </c>
      <c r="G323" s="25">
        <v>1494.7</v>
      </c>
      <c r="H323" s="25">
        <v>0</v>
      </c>
    </row>
    <row r="324" spans="1:8" ht="36.75" customHeight="1" x14ac:dyDescent="0.25">
      <c r="A324" s="10" t="s">
        <v>50</v>
      </c>
      <c r="B324" s="37"/>
      <c r="C324" s="27" t="s">
        <v>124</v>
      </c>
      <c r="D324" s="27" t="s">
        <v>132</v>
      </c>
      <c r="E324" s="27" t="s">
        <v>189</v>
      </c>
      <c r="F324" s="27"/>
      <c r="G324" s="25">
        <f>G325</f>
        <v>4516.8</v>
      </c>
      <c r="H324" s="25">
        <f>H325</f>
        <v>1846.2</v>
      </c>
    </row>
    <row r="325" spans="1:8" x14ac:dyDescent="0.25">
      <c r="A325" s="10" t="s">
        <v>27</v>
      </c>
      <c r="B325" s="26"/>
      <c r="C325" s="27" t="s">
        <v>124</v>
      </c>
      <c r="D325" s="27" t="s">
        <v>132</v>
      </c>
      <c r="E325" s="27" t="s">
        <v>190</v>
      </c>
      <c r="F325" s="27"/>
      <c r="G325" s="25">
        <f>G326+G328</f>
        <v>4516.8</v>
      </c>
      <c r="H325" s="25">
        <f>H326+H328</f>
        <v>1846.2</v>
      </c>
    </row>
    <row r="326" spans="1:8" ht="31.5" x14ac:dyDescent="0.25">
      <c r="A326" s="10" t="s">
        <v>108</v>
      </c>
      <c r="B326" s="28"/>
      <c r="C326" s="27" t="s">
        <v>124</v>
      </c>
      <c r="D326" s="27" t="s">
        <v>132</v>
      </c>
      <c r="E326" s="27" t="s">
        <v>190</v>
      </c>
      <c r="F326" s="27" t="s">
        <v>161</v>
      </c>
      <c r="G326" s="25">
        <f t="shared" ref="G326:H326" si="57">G327</f>
        <v>4505</v>
      </c>
      <c r="H326" s="25">
        <f t="shared" si="57"/>
        <v>1846.2</v>
      </c>
    </row>
    <row r="327" spans="1:8" ht="34.5" customHeight="1" x14ac:dyDescent="0.25">
      <c r="A327" s="10" t="s">
        <v>46</v>
      </c>
      <c r="B327" s="28"/>
      <c r="C327" s="27" t="s">
        <v>124</v>
      </c>
      <c r="D327" s="27" t="s">
        <v>132</v>
      </c>
      <c r="E327" s="27" t="s">
        <v>190</v>
      </c>
      <c r="F327" s="27" t="s">
        <v>162</v>
      </c>
      <c r="G327" s="25">
        <v>4505</v>
      </c>
      <c r="H327" s="25">
        <v>1846.2</v>
      </c>
    </row>
    <row r="328" spans="1:8" x14ac:dyDescent="0.25">
      <c r="A328" s="10" t="s">
        <v>29</v>
      </c>
      <c r="B328" s="28"/>
      <c r="C328" s="27" t="s">
        <v>124</v>
      </c>
      <c r="D328" s="27" t="s">
        <v>132</v>
      </c>
      <c r="E328" s="27" t="s">
        <v>190</v>
      </c>
      <c r="F328" s="27" t="s">
        <v>37</v>
      </c>
      <c r="G328" s="25">
        <f>G329</f>
        <v>11.8</v>
      </c>
      <c r="H328" s="25">
        <f>H329</f>
        <v>0</v>
      </c>
    </row>
    <row r="329" spans="1:8" x14ac:dyDescent="0.25">
      <c r="A329" s="10" t="s">
        <v>321</v>
      </c>
      <c r="B329" s="28"/>
      <c r="C329" s="27" t="s">
        <v>124</v>
      </c>
      <c r="D329" s="27" t="s">
        <v>132</v>
      </c>
      <c r="E329" s="27" t="s">
        <v>190</v>
      </c>
      <c r="F329" s="27" t="s">
        <v>320</v>
      </c>
      <c r="G329" s="25">
        <v>11.8</v>
      </c>
      <c r="H329" s="25">
        <v>0</v>
      </c>
    </row>
    <row r="330" spans="1:8" ht="21" customHeight="1" x14ac:dyDescent="0.25">
      <c r="A330" s="10" t="s">
        <v>241</v>
      </c>
      <c r="B330" s="26"/>
      <c r="C330" s="27" t="s">
        <v>124</v>
      </c>
      <c r="D330" s="27" t="s">
        <v>132</v>
      </c>
      <c r="E330" s="27" t="s">
        <v>191</v>
      </c>
      <c r="F330" s="27"/>
      <c r="G330" s="25">
        <f>G331</f>
        <v>10015.799999999999</v>
      </c>
      <c r="H330" s="25">
        <f>H331</f>
        <v>0</v>
      </c>
    </row>
    <row r="331" spans="1:8" x14ac:dyDescent="0.25">
      <c r="A331" s="10" t="s">
        <v>1</v>
      </c>
      <c r="B331" s="26"/>
      <c r="C331" s="27" t="s">
        <v>124</v>
      </c>
      <c r="D331" s="27" t="s">
        <v>132</v>
      </c>
      <c r="E331" s="27" t="s">
        <v>192</v>
      </c>
      <c r="F331" s="27"/>
      <c r="G331" s="25">
        <f t="shared" ref="G331:H332" si="58">G332</f>
        <v>10015.799999999999</v>
      </c>
      <c r="H331" s="25">
        <f t="shared" si="58"/>
        <v>0</v>
      </c>
    </row>
    <row r="332" spans="1:8" ht="78.75" x14ac:dyDescent="0.25">
      <c r="A332" s="10" t="s">
        <v>44</v>
      </c>
      <c r="B332" s="28"/>
      <c r="C332" s="27" t="s">
        <v>124</v>
      </c>
      <c r="D332" s="27" t="s">
        <v>132</v>
      </c>
      <c r="E332" s="27" t="s">
        <v>192</v>
      </c>
      <c r="F332" s="27" t="s">
        <v>126</v>
      </c>
      <c r="G332" s="25">
        <f t="shared" si="58"/>
        <v>10015.799999999999</v>
      </c>
      <c r="H332" s="25">
        <f t="shared" si="58"/>
        <v>0</v>
      </c>
    </row>
    <row r="333" spans="1:8" ht="31.5" x14ac:dyDescent="0.25">
      <c r="A333" s="10" t="s">
        <v>45</v>
      </c>
      <c r="B333" s="28"/>
      <c r="C333" s="27" t="s">
        <v>124</v>
      </c>
      <c r="D333" s="27" t="s">
        <v>132</v>
      </c>
      <c r="E333" s="27" t="s">
        <v>192</v>
      </c>
      <c r="F333" s="27" t="s">
        <v>127</v>
      </c>
      <c r="G333" s="25">
        <f>9526+489.8</f>
        <v>10015.799999999999</v>
      </c>
      <c r="H333" s="25">
        <v>0</v>
      </c>
    </row>
    <row r="334" spans="1:8" ht="31.5" x14ac:dyDescent="0.25">
      <c r="A334" s="10" t="s">
        <v>13</v>
      </c>
      <c r="B334" s="28"/>
      <c r="C334" s="27" t="s">
        <v>136</v>
      </c>
      <c r="D334" s="27"/>
      <c r="E334" s="27"/>
      <c r="F334" s="27"/>
      <c r="G334" s="25">
        <f t="shared" ref="G334:H338" si="59">G335</f>
        <v>28.5</v>
      </c>
      <c r="H334" s="25">
        <f t="shared" si="59"/>
        <v>0</v>
      </c>
    </row>
    <row r="335" spans="1:8" ht="47.25" x14ac:dyDescent="0.25">
      <c r="A335" s="10" t="s">
        <v>106</v>
      </c>
      <c r="B335" s="28"/>
      <c r="C335" s="27" t="s">
        <v>136</v>
      </c>
      <c r="D335" s="27" t="s">
        <v>16</v>
      </c>
      <c r="E335" s="27"/>
      <c r="F335" s="27"/>
      <c r="G335" s="25">
        <f t="shared" si="59"/>
        <v>28.5</v>
      </c>
      <c r="H335" s="25">
        <f t="shared" si="59"/>
        <v>0</v>
      </c>
    </row>
    <row r="336" spans="1:8" x14ac:dyDescent="0.25">
      <c r="A336" s="10" t="s">
        <v>43</v>
      </c>
      <c r="B336" s="28"/>
      <c r="C336" s="27" t="s">
        <v>136</v>
      </c>
      <c r="D336" s="27" t="s">
        <v>16</v>
      </c>
      <c r="E336" s="27" t="s">
        <v>84</v>
      </c>
      <c r="F336" s="27"/>
      <c r="G336" s="25">
        <f t="shared" si="59"/>
        <v>28.5</v>
      </c>
      <c r="H336" s="25">
        <f t="shared" si="59"/>
        <v>0</v>
      </c>
    </row>
    <row r="337" spans="1:8" x14ac:dyDescent="0.25">
      <c r="A337" s="10" t="s">
        <v>17</v>
      </c>
      <c r="B337" s="28"/>
      <c r="C337" s="27" t="s">
        <v>136</v>
      </c>
      <c r="D337" s="27" t="s">
        <v>16</v>
      </c>
      <c r="E337" s="27" t="s">
        <v>89</v>
      </c>
      <c r="F337" s="27"/>
      <c r="G337" s="25">
        <f t="shared" si="59"/>
        <v>28.5</v>
      </c>
      <c r="H337" s="25">
        <f t="shared" si="59"/>
        <v>0</v>
      </c>
    </row>
    <row r="338" spans="1:8" ht="31.5" x14ac:dyDescent="0.25">
      <c r="A338" s="10" t="s">
        <v>108</v>
      </c>
      <c r="B338" s="28"/>
      <c r="C338" s="27" t="s">
        <v>136</v>
      </c>
      <c r="D338" s="27" t="s">
        <v>16</v>
      </c>
      <c r="E338" s="27" t="s">
        <v>89</v>
      </c>
      <c r="F338" s="27" t="s">
        <v>161</v>
      </c>
      <c r="G338" s="25">
        <f t="shared" si="59"/>
        <v>28.5</v>
      </c>
      <c r="H338" s="25">
        <f t="shared" si="59"/>
        <v>0</v>
      </c>
    </row>
    <row r="339" spans="1:8" ht="39.75" customHeight="1" x14ac:dyDescent="0.25">
      <c r="A339" s="10" t="s">
        <v>46</v>
      </c>
      <c r="B339" s="28"/>
      <c r="C339" s="27" t="s">
        <v>136</v>
      </c>
      <c r="D339" s="27" t="s">
        <v>16</v>
      </c>
      <c r="E339" s="27" t="s">
        <v>89</v>
      </c>
      <c r="F339" s="27" t="s">
        <v>162</v>
      </c>
      <c r="G339" s="25">
        <v>28.5</v>
      </c>
      <c r="H339" s="25">
        <v>0</v>
      </c>
    </row>
    <row r="340" spans="1:8" x14ac:dyDescent="0.25">
      <c r="A340" s="10" t="s">
        <v>3</v>
      </c>
      <c r="B340" s="26"/>
      <c r="C340" s="27" t="s">
        <v>128</v>
      </c>
      <c r="D340" s="31"/>
      <c r="E340" s="27"/>
      <c r="F340" s="27"/>
      <c r="G340" s="25">
        <f>G346+G341</f>
        <v>31694</v>
      </c>
      <c r="H340" s="25">
        <f>H346+H341</f>
        <v>12546</v>
      </c>
    </row>
    <row r="341" spans="1:8" x14ac:dyDescent="0.25">
      <c r="A341" s="10" t="s">
        <v>346</v>
      </c>
      <c r="B341" s="26"/>
      <c r="C341" s="31" t="s">
        <v>128</v>
      </c>
      <c r="D341" s="31" t="s">
        <v>141</v>
      </c>
      <c r="E341" s="27"/>
      <c r="F341" s="27"/>
      <c r="G341" s="25">
        <f t="shared" ref="G341:H344" si="60">G342</f>
        <v>344</v>
      </c>
      <c r="H341" s="25">
        <f t="shared" si="60"/>
        <v>344</v>
      </c>
    </row>
    <row r="342" spans="1:8" x14ac:dyDescent="0.25">
      <c r="A342" s="10" t="s">
        <v>43</v>
      </c>
      <c r="B342" s="26"/>
      <c r="C342" s="31" t="s">
        <v>128</v>
      </c>
      <c r="D342" s="31" t="s">
        <v>141</v>
      </c>
      <c r="E342" s="27" t="s">
        <v>84</v>
      </c>
      <c r="F342" s="27"/>
      <c r="G342" s="25">
        <f t="shared" si="60"/>
        <v>344</v>
      </c>
      <c r="H342" s="25">
        <f t="shared" si="60"/>
        <v>344</v>
      </c>
    </row>
    <row r="343" spans="1:8" ht="47.25" x14ac:dyDescent="0.25">
      <c r="A343" s="10" t="s">
        <v>336</v>
      </c>
      <c r="B343" s="26"/>
      <c r="C343" s="31" t="s">
        <v>128</v>
      </c>
      <c r="D343" s="31" t="s">
        <v>141</v>
      </c>
      <c r="E343" s="27" t="s">
        <v>337</v>
      </c>
      <c r="F343" s="27"/>
      <c r="G343" s="25">
        <f t="shared" si="60"/>
        <v>344</v>
      </c>
      <c r="H343" s="25">
        <f t="shared" si="60"/>
        <v>344</v>
      </c>
    </row>
    <row r="344" spans="1:8" ht="31.5" x14ac:dyDescent="0.25">
      <c r="A344" s="10" t="s">
        <v>108</v>
      </c>
      <c r="B344" s="26"/>
      <c r="C344" s="31" t="s">
        <v>128</v>
      </c>
      <c r="D344" s="31" t="s">
        <v>141</v>
      </c>
      <c r="E344" s="27" t="s">
        <v>337</v>
      </c>
      <c r="F344" s="27" t="s">
        <v>161</v>
      </c>
      <c r="G344" s="25">
        <f t="shared" si="60"/>
        <v>344</v>
      </c>
      <c r="H344" s="25">
        <f t="shared" si="60"/>
        <v>344</v>
      </c>
    </row>
    <row r="345" spans="1:8" ht="36.75" customHeight="1" x14ac:dyDescent="0.25">
      <c r="A345" s="10" t="s">
        <v>46</v>
      </c>
      <c r="B345" s="26"/>
      <c r="C345" s="31" t="s">
        <v>128</v>
      </c>
      <c r="D345" s="31" t="s">
        <v>141</v>
      </c>
      <c r="E345" s="27" t="s">
        <v>337</v>
      </c>
      <c r="F345" s="27" t="s">
        <v>162</v>
      </c>
      <c r="G345" s="25">
        <v>344</v>
      </c>
      <c r="H345" s="25">
        <v>344</v>
      </c>
    </row>
    <row r="346" spans="1:8" x14ac:dyDescent="0.25">
      <c r="A346" s="10" t="s">
        <v>73</v>
      </c>
      <c r="B346" s="26"/>
      <c r="C346" s="31" t="s">
        <v>128</v>
      </c>
      <c r="D346" s="27" t="s">
        <v>142</v>
      </c>
      <c r="E346" s="31"/>
      <c r="F346" s="27"/>
      <c r="G346" s="25">
        <f>G347+G355</f>
        <v>31350</v>
      </c>
      <c r="H346" s="25">
        <f>H347+H355</f>
        <v>12202</v>
      </c>
    </row>
    <row r="347" spans="1:8" ht="47.25" x14ac:dyDescent="0.25">
      <c r="A347" s="10" t="s">
        <v>117</v>
      </c>
      <c r="B347" s="26"/>
      <c r="C347" s="27" t="s">
        <v>128</v>
      </c>
      <c r="D347" s="27" t="s">
        <v>142</v>
      </c>
      <c r="E347" s="27" t="s">
        <v>179</v>
      </c>
      <c r="F347" s="27"/>
      <c r="G347" s="25">
        <f t="shared" ref="G347:H350" si="61">G348</f>
        <v>25711.9</v>
      </c>
      <c r="H347" s="25">
        <f t="shared" si="61"/>
        <v>12202</v>
      </c>
    </row>
    <row r="348" spans="1:8" ht="84.75" customHeight="1" x14ac:dyDescent="0.25">
      <c r="A348" s="10" t="s">
        <v>251</v>
      </c>
      <c r="B348" s="26"/>
      <c r="C348" s="27" t="s">
        <v>128</v>
      </c>
      <c r="D348" s="27" t="s">
        <v>142</v>
      </c>
      <c r="E348" s="27" t="s">
        <v>180</v>
      </c>
      <c r="F348" s="27"/>
      <c r="G348" s="25">
        <f>G349+G352</f>
        <v>25711.9</v>
      </c>
      <c r="H348" s="25">
        <f>H349+H352</f>
        <v>12202</v>
      </c>
    </row>
    <row r="349" spans="1:8" ht="66.75" customHeight="1" x14ac:dyDescent="0.25">
      <c r="A349" s="10" t="s">
        <v>36</v>
      </c>
      <c r="B349" s="26"/>
      <c r="C349" s="27" t="s">
        <v>128</v>
      </c>
      <c r="D349" s="27" t="s">
        <v>142</v>
      </c>
      <c r="E349" s="27" t="s">
        <v>181</v>
      </c>
      <c r="F349" s="27"/>
      <c r="G349" s="25">
        <f t="shared" si="61"/>
        <v>13509.9</v>
      </c>
      <c r="H349" s="25">
        <f t="shared" si="61"/>
        <v>0</v>
      </c>
    </row>
    <row r="350" spans="1:8" ht="31.5" x14ac:dyDescent="0.25">
      <c r="A350" s="10" t="s">
        <v>108</v>
      </c>
      <c r="B350" s="28"/>
      <c r="C350" s="27" t="s">
        <v>128</v>
      </c>
      <c r="D350" s="27" t="s">
        <v>142</v>
      </c>
      <c r="E350" s="27" t="s">
        <v>181</v>
      </c>
      <c r="F350" s="27" t="s">
        <v>161</v>
      </c>
      <c r="G350" s="25">
        <f t="shared" si="61"/>
        <v>13509.9</v>
      </c>
      <c r="H350" s="25">
        <f t="shared" si="61"/>
        <v>0</v>
      </c>
    </row>
    <row r="351" spans="1:8" ht="37.5" customHeight="1" x14ac:dyDescent="0.25">
      <c r="A351" s="10" t="s">
        <v>46</v>
      </c>
      <c r="B351" s="28"/>
      <c r="C351" s="27" t="s">
        <v>128</v>
      </c>
      <c r="D351" s="27" t="s">
        <v>142</v>
      </c>
      <c r="E351" s="27" t="s">
        <v>181</v>
      </c>
      <c r="F351" s="27" t="s">
        <v>162</v>
      </c>
      <c r="G351" s="25">
        <v>13509.9</v>
      </c>
      <c r="H351" s="25">
        <v>0</v>
      </c>
    </row>
    <row r="352" spans="1:8" ht="47.25" x14ac:dyDescent="0.25">
      <c r="A352" s="10" t="s">
        <v>342</v>
      </c>
      <c r="B352" s="28"/>
      <c r="C352" s="27" t="s">
        <v>128</v>
      </c>
      <c r="D352" s="27" t="s">
        <v>142</v>
      </c>
      <c r="E352" s="27" t="s">
        <v>341</v>
      </c>
      <c r="F352" s="27"/>
      <c r="G352" s="25">
        <f>G353</f>
        <v>12202</v>
      </c>
      <c r="H352" s="25">
        <f>H353</f>
        <v>12202</v>
      </c>
    </row>
    <row r="353" spans="1:8" ht="31.5" x14ac:dyDescent="0.25">
      <c r="A353" s="10" t="s">
        <v>108</v>
      </c>
      <c r="B353" s="28"/>
      <c r="C353" s="27" t="s">
        <v>128</v>
      </c>
      <c r="D353" s="27" t="s">
        <v>142</v>
      </c>
      <c r="E353" s="27" t="s">
        <v>341</v>
      </c>
      <c r="F353" s="27" t="s">
        <v>161</v>
      </c>
      <c r="G353" s="25">
        <f>G354</f>
        <v>12202</v>
      </c>
      <c r="H353" s="25">
        <f>H354</f>
        <v>12202</v>
      </c>
    </row>
    <row r="354" spans="1:8" ht="37.5" customHeight="1" x14ac:dyDescent="0.25">
      <c r="A354" s="10" t="s">
        <v>46</v>
      </c>
      <c r="B354" s="28"/>
      <c r="C354" s="27" t="s">
        <v>128</v>
      </c>
      <c r="D354" s="27" t="s">
        <v>142</v>
      </c>
      <c r="E354" s="27" t="s">
        <v>341</v>
      </c>
      <c r="F354" s="27" t="s">
        <v>162</v>
      </c>
      <c r="G354" s="25">
        <v>12202</v>
      </c>
      <c r="H354" s="25">
        <v>12202</v>
      </c>
    </row>
    <row r="355" spans="1:8" x14ac:dyDescent="0.25">
      <c r="A355" s="10" t="s">
        <v>43</v>
      </c>
      <c r="B355" s="28"/>
      <c r="C355" s="27" t="s">
        <v>128</v>
      </c>
      <c r="D355" s="27" t="s">
        <v>142</v>
      </c>
      <c r="E355" s="27" t="s">
        <v>84</v>
      </c>
      <c r="F355" s="27"/>
      <c r="G355" s="25">
        <f t="shared" ref="G355:H357" si="62">G356</f>
        <v>5638.1</v>
      </c>
      <c r="H355" s="25">
        <f t="shared" si="62"/>
        <v>0</v>
      </c>
    </row>
    <row r="356" spans="1:8" x14ac:dyDescent="0.25">
      <c r="A356" s="10" t="s">
        <v>17</v>
      </c>
      <c r="B356" s="28"/>
      <c r="C356" s="27" t="s">
        <v>128</v>
      </c>
      <c r="D356" s="27" t="s">
        <v>142</v>
      </c>
      <c r="E356" s="27" t="s">
        <v>89</v>
      </c>
      <c r="F356" s="27"/>
      <c r="G356" s="25">
        <f t="shared" si="62"/>
        <v>5638.1</v>
      </c>
      <c r="H356" s="25">
        <f t="shared" si="62"/>
        <v>0</v>
      </c>
    </row>
    <row r="357" spans="1:8" ht="31.5" x14ac:dyDescent="0.25">
      <c r="A357" s="10" t="s">
        <v>108</v>
      </c>
      <c r="B357" s="28"/>
      <c r="C357" s="27" t="s">
        <v>128</v>
      </c>
      <c r="D357" s="27" t="s">
        <v>142</v>
      </c>
      <c r="E357" s="27" t="s">
        <v>89</v>
      </c>
      <c r="F357" s="27" t="s">
        <v>161</v>
      </c>
      <c r="G357" s="25">
        <f t="shared" si="62"/>
        <v>5638.1</v>
      </c>
      <c r="H357" s="25">
        <f t="shared" si="62"/>
        <v>0</v>
      </c>
    </row>
    <row r="358" spans="1:8" ht="36.75" customHeight="1" x14ac:dyDescent="0.25">
      <c r="A358" s="10" t="s">
        <v>46</v>
      </c>
      <c r="B358" s="28"/>
      <c r="C358" s="27" t="s">
        <v>128</v>
      </c>
      <c r="D358" s="27" t="s">
        <v>142</v>
      </c>
      <c r="E358" s="27" t="s">
        <v>89</v>
      </c>
      <c r="F358" s="27" t="s">
        <v>162</v>
      </c>
      <c r="G358" s="25">
        <v>5638.1</v>
      </c>
      <c r="H358" s="25">
        <v>0</v>
      </c>
    </row>
    <row r="359" spans="1:8" x14ac:dyDescent="0.25">
      <c r="A359" s="10" t="s">
        <v>272</v>
      </c>
      <c r="B359" s="28"/>
      <c r="C359" s="27" t="s">
        <v>140</v>
      </c>
      <c r="D359" s="27"/>
      <c r="E359" s="27"/>
      <c r="F359" s="27"/>
      <c r="G359" s="25">
        <f t="shared" ref="G359:H365" si="63">G360</f>
        <v>18406.400000000001</v>
      </c>
      <c r="H359" s="25">
        <f t="shared" si="63"/>
        <v>0</v>
      </c>
    </row>
    <row r="360" spans="1:8" ht="31.5" x14ac:dyDescent="0.25">
      <c r="A360" s="42" t="s">
        <v>298</v>
      </c>
      <c r="B360" s="28"/>
      <c r="C360" s="27" t="s">
        <v>140</v>
      </c>
      <c r="D360" s="27" t="s">
        <v>140</v>
      </c>
      <c r="E360" s="27"/>
      <c r="F360" s="27"/>
      <c r="G360" s="25">
        <f t="shared" ref="G360:H362" si="64">G361</f>
        <v>18406.400000000001</v>
      </c>
      <c r="H360" s="25">
        <f t="shared" si="64"/>
        <v>0</v>
      </c>
    </row>
    <row r="361" spans="1:8" ht="47.25" x14ac:dyDescent="0.25">
      <c r="A361" s="10" t="s">
        <v>117</v>
      </c>
      <c r="B361" s="26"/>
      <c r="C361" s="27" t="s">
        <v>140</v>
      </c>
      <c r="D361" s="27" t="s">
        <v>140</v>
      </c>
      <c r="E361" s="27" t="s">
        <v>179</v>
      </c>
      <c r="F361" s="27"/>
      <c r="G361" s="25">
        <f t="shared" si="64"/>
        <v>18406.400000000001</v>
      </c>
      <c r="H361" s="25">
        <f t="shared" si="64"/>
        <v>0</v>
      </c>
    </row>
    <row r="362" spans="1:8" ht="31.5" x14ac:dyDescent="0.25">
      <c r="A362" s="10" t="s">
        <v>48</v>
      </c>
      <c r="B362" s="26"/>
      <c r="C362" s="27" t="s">
        <v>140</v>
      </c>
      <c r="D362" s="27" t="s">
        <v>140</v>
      </c>
      <c r="E362" s="27" t="s">
        <v>186</v>
      </c>
      <c r="F362" s="27"/>
      <c r="G362" s="25">
        <f t="shared" si="64"/>
        <v>18406.400000000001</v>
      </c>
      <c r="H362" s="25">
        <f t="shared" si="64"/>
        <v>0</v>
      </c>
    </row>
    <row r="363" spans="1:8" ht="38.25" customHeight="1" x14ac:dyDescent="0.25">
      <c r="A363" s="10" t="s">
        <v>50</v>
      </c>
      <c r="B363" s="28"/>
      <c r="C363" s="27" t="s">
        <v>140</v>
      </c>
      <c r="D363" s="27" t="s">
        <v>140</v>
      </c>
      <c r="E363" s="27" t="s">
        <v>189</v>
      </c>
      <c r="F363" s="27"/>
      <c r="G363" s="25">
        <f t="shared" si="63"/>
        <v>18406.400000000001</v>
      </c>
      <c r="H363" s="25">
        <f t="shared" si="63"/>
        <v>0</v>
      </c>
    </row>
    <row r="364" spans="1:8" x14ac:dyDescent="0.25">
      <c r="A364" s="10" t="s">
        <v>27</v>
      </c>
      <c r="B364" s="28"/>
      <c r="C364" s="27" t="s">
        <v>140</v>
      </c>
      <c r="D364" s="27" t="s">
        <v>140</v>
      </c>
      <c r="E364" s="27" t="s">
        <v>190</v>
      </c>
      <c r="F364" s="27"/>
      <c r="G364" s="25">
        <f t="shared" si="63"/>
        <v>18406.400000000001</v>
      </c>
      <c r="H364" s="25">
        <f t="shared" si="63"/>
        <v>0</v>
      </c>
    </row>
    <row r="365" spans="1:8" ht="31.5" x14ac:dyDescent="0.25">
      <c r="A365" s="10" t="s">
        <v>108</v>
      </c>
      <c r="B365" s="28"/>
      <c r="C365" s="27" t="s">
        <v>140</v>
      </c>
      <c r="D365" s="27" t="s">
        <v>140</v>
      </c>
      <c r="E365" s="27" t="s">
        <v>190</v>
      </c>
      <c r="F365" s="27" t="s">
        <v>161</v>
      </c>
      <c r="G365" s="25">
        <f t="shared" si="63"/>
        <v>18406.400000000001</v>
      </c>
      <c r="H365" s="25">
        <f t="shared" si="63"/>
        <v>0</v>
      </c>
    </row>
    <row r="366" spans="1:8" ht="33.75" customHeight="1" x14ac:dyDescent="0.25">
      <c r="A366" s="10" t="s">
        <v>46</v>
      </c>
      <c r="B366" s="28"/>
      <c r="C366" s="27" t="s">
        <v>140</v>
      </c>
      <c r="D366" s="27" t="s">
        <v>140</v>
      </c>
      <c r="E366" s="27" t="s">
        <v>190</v>
      </c>
      <c r="F366" s="27" t="s">
        <v>162</v>
      </c>
      <c r="G366" s="25">
        <v>18406.400000000001</v>
      </c>
      <c r="H366" s="25">
        <v>0</v>
      </c>
    </row>
    <row r="367" spans="1:8" x14ac:dyDescent="0.25">
      <c r="A367" s="10" t="s">
        <v>229</v>
      </c>
      <c r="B367" s="28"/>
      <c r="C367" s="31" t="s">
        <v>160</v>
      </c>
      <c r="D367" s="27"/>
      <c r="E367" s="27"/>
      <c r="F367" s="27"/>
      <c r="G367" s="25">
        <f t="shared" ref="G367:H373" si="65">G368</f>
        <v>550</v>
      </c>
      <c r="H367" s="25">
        <f t="shared" si="65"/>
        <v>0</v>
      </c>
    </row>
    <row r="368" spans="1:8" ht="31.5" x14ac:dyDescent="0.25">
      <c r="A368" s="10" t="s">
        <v>230</v>
      </c>
      <c r="B368" s="28"/>
      <c r="C368" s="31" t="s">
        <v>160</v>
      </c>
      <c r="D368" s="31" t="s">
        <v>140</v>
      </c>
      <c r="E368" s="27"/>
      <c r="F368" s="27"/>
      <c r="G368" s="25">
        <f t="shared" si="65"/>
        <v>550</v>
      </c>
      <c r="H368" s="25">
        <f t="shared" si="65"/>
        <v>0</v>
      </c>
    </row>
    <row r="369" spans="1:8" ht="47.25" x14ac:dyDescent="0.25">
      <c r="A369" s="10" t="s">
        <v>117</v>
      </c>
      <c r="B369" s="28"/>
      <c r="C369" s="31" t="s">
        <v>160</v>
      </c>
      <c r="D369" s="31" t="s">
        <v>140</v>
      </c>
      <c r="E369" s="27" t="s">
        <v>179</v>
      </c>
      <c r="F369" s="27"/>
      <c r="G369" s="25">
        <f t="shared" si="65"/>
        <v>550</v>
      </c>
      <c r="H369" s="25">
        <f t="shared" si="65"/>
        <v>0</v>
      </c>
    </row>
    <row r="370" spans="1:8" ht="31.5" x14ac:dyDescent="0.25">
      <c r="A370" s="10" t="s">
        <v>48</v>
      </c>
      <c r="B370" s="28"/>
      <c r="C370" s="31" t="s">
        <v>160</v>
      </c>
      <c r="D370" s="31" t="s">
        <v>140</v>
      </c>
      <c r="E370" s="27" t="s">
        <v>186</v>
      </c>
      <c r="F370" s="27"/>
      <c r="G370" s="25">
        <f t="shared" si="65"/>
        <v>550</v>
      </c>
      <c r="H370" s="25">
        <f t="shared" si="65"/>
        <v>0</v>
      </c>
    </row>
    <row r="371" spans="1:8" ht="33.75" customHeight="1" x14ac:dyDescent="0.25">
      <c r="A371" s="10" t="s">
        <v>50</v>
      </c>
      <c r="B371" s="28"/>
      <c r="C371" s="31" t="s">
        <v>160</v>
      </c>
      <c r="D371" s="31" t="s">
        <v>140</v>
      </c>
      <c r="E371" s="27" t="s">
        <v>189</v>
      </c>
      <c r="F371" s="27"/>
      <c r="G371" s="25">
        <f t="shared" si="65"/>
        <v>550</v>
      </c>
      <c r="H371" s="25">
        <f t="shared" si="65"/>
        <v>0</v>
      </c>
    </row>
    <row r="372" spans="1:8" x14ac:dyDescent="0.25">
      <c r="A372" s="10" t="s">
        <v>27</v>
      </c>
      <c r="B372" s="28"/>
      <c r="C372" s="31" t="s">
        <v>160</v>
      </c>
      <c r="D372" s="31" t="s">
        <v>140</v>
      </c>
      <c r="E372" s="27" t="s">
        <v>190</v>
      </c>
      <c r="F372" s="27"/>
      <c r="G372" s="25">
        <f t="shared" si="65"/>
        <v>550</v>
      </c>
      <c r="H372" s="25">
        <f t="shared" si="65"/>
        <v>0</v>
      </c>
    </row>
    <row r="373" spans="1:8" ht="31.5" x14ac:dyDescent="0.25">
      <c r="A373" s="10" t="s">
        <v>108</v>
      </c>
      <c r="B373" s="28"/>
      <c r="C373" s="31" t="s">
        <v>160</v>
      </c>
      <c r="D373" s="31" t="s">
        <v>140</v>
      </c>
      <c r="E373" s="27" t="s">
        <v>190</v>
      </c>
      <c r="F373" s="27" t="s">
        <v>161</v>
      </c>
      <c r="G373" s="25">
        <f t="shared" si="65"/>
        <v>550</v>
      </c>
      <c r="H373" s="25">
        <f t="shared" si="65"/>
        <v>0</v>
      </c>
    </row>
    <row r="374" spans="1:8" ht="39" customHeight="1" x14ac:dyDescent="0.25">
      <c r="A374" s="10" t="s">
        <v>46</v>
      </c>
      <c r="B374" s="28"/>
      <c r="C374" s="31" t="s">
        <v>160</v>
      </c>
      <c r="D374" s="31" t="s">
        <v>140</v>
      </c>
      <c r="E374" s="27" t="s">
        <v>190</v>
      </c>
      <c r="F374" s="27" t="s">
        <v>162</v>
      </c>
      <c r="G374" s="25">
        <v>550</v>
      </c>
      <c r="H374" s="25">
        <v>0</v>
      </c>
    </row>
    <row r="375" spans="1:8" x14ac:dyDescent="0.25">
      <c r="A375" s="10" t="s">
        <v>109</v>
      </c>
      <c r="B375" s="28"/>
      <c r="C375" s="27" t="s">
        <v>146</v>
      </c>
      <c r="D375" s="27"/>
      <c r="E375" s="27"/>
      <c r="F375" s="27"/>
      <c r="G375" s="25">
        <f t="shared" ref="G375:H382" si="66">G376</f>
        <v>21454.1</v>
      </c>
      <c r="H375" s="25">
        <f t="shared" si="66"/>
        <v>20000</v>
      </c>
    </row>
    <row r="376" spans="1:8" ht="22.5" customHeight="1" x14ac:dyDescent="0.25">
      <c r="A376" s="10" t="s">
        <v>294</v>
      </c>
      <c r="B376" s="28"/>
      <c r="C376" s="27" t="s">
        <v>146</v>
      </c>
      <c r="D376" s="27" t="s">
        <v>128</v>
      </c>
      <c r="E376" s="27"/>
      <c r="F376" s="27"/>
      <c r="G376" s="25">
        <f t="shared" ref="G376:H377" si="67">G377</f>
        <v>21454.1</v>
      </c>
      <c r="H376" s="25">
        <f t="shared" si="67"/>
        <v>20000</v>
      </c>
    </row>
    <row r="377" spans="1:8" ht="49.5" customHeight="1" x14ac:dyDescent="0.25">
      <c r="A377" s="10" t="s">
        <v>120</v>
      </c>
      <c r="B377" s="28"/>
      <c r="C377" s="27" t="s">
        <v>146</v>
      </c>
      <c r="D377" s="27" t="s">
        <v>128</v>
      </c>
      <c r="E377" s="27" t="s">
        <v>147</v>
      </c>
      <c r="F377" s="27"/>
      <c r="G377" s="25">
        <f t="shared" si="67"/>
        <v>21454.1</v>
      </c>
      <c r="H377" s="25">
        <f t="shared" si="67"/>
        <v>20000</v>
      </c>
    </row>
    <row r="378" spans="1:8" ht="31.5" x14ac:dyDescent="0.25">
      <c r="A378" s="10" t="s">
        <v>305</v>
      </c>
      <c r="B378" s="28"/>
      <c r="C378" s="27" t="s">
        <v>146</v>
      </c>
      <c r="D378" s="27" t="s">
        <v>128</v>
      </c>
      <c r="E378" s="27" t="s">
        <v>148</v>
      </c>
      <c r="F378" s="27"/>
      <c r="G378" s="25">
        <f>G382+G379</f>
        <v>21454.1</v>
      </c>
      <c r="H378" s="25">
        <f>H382</f>
        <v>20000</v>
      </c>
    </row>
    <row r="379" spans="1:8" ht="31.5" x14ac:dyDescent="0.25">
      <c r="A379" s="43" t="s">
        <v>306</v>
      </c>
      <c r="B379" s="28"/>
      <c r="C379" s="27" t="s">
        <v>146</v>
      </c>
      <c r="D379" s="27" t="s">
        <v>128</v>
      </c>
      <c r="E379" s="27" t="s">
        <v>307</v>
      </c>
      <c r="F379" s="27"/>
      <c r="G379" s="25">
        <f>G380</f>
        <v>599</v>
      </c>
      <c r="H379" s="25">
        <f>H380</f>
        <v>0</v>
      </c>
    </row>
    <row r="380" spans="1:8" ht="31.5" x14ac:dyDescent="0.25">
      <c r="A380" s="10" t="s">
        <v>108</v>
      </c>
      <c r="B380" s="28"/>
      <c r="C380" s="27" t="s">
        <v>146</v>
      </c>
      <c r="D380" s="27" t="s">
        <v>128</v>
      </c>
      <c r="E380" s="27" t="s">
        <v>307</v>
      </c>
      <c r="F380" s="27" t="s">
        <v>161</v>
      </c>
      <c r="G380" s="25">
        <f>G381</f>
        <v>599</v>
      </c>
      <c r="H380" s="25">
        <f>H381</f>
        <v>0</v>
      </c>
    </row>
    <row r="381" spans="1:8" ht="35.25" customHeight="1" x14ac:dyDescent="0.25">
      <c r="A381" s="10" t="s">
        <v>46</v>
      </c>
      <c r="B381" s="28"/>
      <c r="C381" s="27" t="s">
        <v>146</v>
      </c>
      <c r="D381" s="27" t="s">
        <v>128</v>
      </c>
      <c r="E381" s="27" t="s">
        <v>307</v>
      </c>
      <c r="F381" s="27" t="s">
        <v>162</v>
      </c>
      <c r="G381" s="25">
        <v>599</v>
      </c>
      <c r="H381" s="25">
        <v>0</v>
      </c>
    </row>
    <row r="382" spans="1:8" ht="63" x14ac:dyDescent="0.25">
      <c r="A382" s="10" t="s">
        <v>295</v>
      </c>
      <c r="B382" s="28"/>
      <c r="C382" s="27" t="s">
        <v>146</v>
      </c>
      <c r="D382" s="27" t="s">
        <v>128</v>
      </c>
      <c r="E382" s="27" t="s">
        <v>293</v>
      </c>
      <c r="F382" s="27"/>
      <c r="G382" s="25">
        <f t="shared" si="66"/>
        <v>20855.099999999999</v>
      </c>
      <c r="H382" s="25">
        <f t="shared" si="66"/>
        <v>20000</v>
      </c>
    </row>
    <row r="383" spans="1:8" ht="31.5" x14ac:dyDescent="0.25">
      <c r="A383" s="10" t="s">
        <v>108</v>
      </c>
      <c r="B383" s="28"/>
      <c r="C383" s="27" t="s">
        <v>146</v>
      </c>
      <c r="D383" s="27" t="s">
        <v>128</v>
      </c>
      <c r="E383" s="27" t="s">
        <v>293</v>
      </c>
      <c r="F383" s="27" t="s">
        <v>161</v>
      </c>
      <c r="G383" s="25">
        <f t="shared" ref="G383:H383" si="68">G384</f>
        <v>20855.099999999999</v>
      </c>
      <c r="H383" s="25">
        <f t="shared" si="68"/>
        <v>20000</v>
      </c>
    </row>
    <row r="384" spans="1:8" ht="38.25" customHeight="1" x14ac:dyDescent="0.25">
      <c r="A384" s="10" t="s">
        <v>46</v>
      </c>
      <c r="B384" s="28"/>
      <c r="C384" s="27" t="s">
        <v>146</v>
      </c>
      <c r="D384" s="27" t="s">
        <v>128</v>
      </c>
      <c r="E384" s="27" t="s">
        <v>293</v>
      </c>
      <c r="F384" s="27" t="s">
        <v>162</v>
      </c>
      <c r="G384" s="25">
        <v>20855.099999999999</v>
      </c>
      <c r="H384" s="25">
        <v>20000</v>
      </c>
    </row>
    <row r="385" spans="1:8" x14ac:dyDescent="0.25">
      <c r="A385" s="10" t="s">
        <v>9</v>
      </c>
      <c r="B385" s="28"/>
      <c r="C385" s="27" t="s">
        <v>16</v>
      </c>
      <c r="D385" s="27"/>
      <c r="E385" s="27"/>
      <c r="F385" s="27"/>
      <c r="G385" s="25">
        <f>G386</f>
        <v>2280</v>
      </c>
      <c r="H385" s="25">
        <f>H386</f>
        <v>1791.4</v>
      </c>
    </row>
    <row r="386" spans="1:8" x14ac:dyDescent="0.25">
      <c r="A386" s="10" t="s">
        <v>20</v>
      </c>
      <c r="B386" s="28"/>
      <c r="C386" s="27" t="s">
        <v>16</v>
      </c>
      <c r="D386" s="27" t="s">
        <v>128</v>
      </c>
      <c r="E386" s="27"/>
      <c r="F386" s="27"/>
      <c r="G386" s="25">
        <f>G387</f>
        <v>2280</v>
      </c>
      <c r="H386" s="25">
        <f>H387</f>
        <v>1791.4</v>
      </c>
    </row>
    <row r="387" spans="1:8" ht="55.5" customHeight="1" x14ac:dyDescent="0.25">
      <c r="A387" s="10" t="s">
        <v>288</v>
      </c>
      <c r="B387" s="28"/>
      <c r="C387" s="27" t="s">
        <v>16</v>
      </c>
      <c r="D387" s="27" t="s">
        <v>128</v>
      </c>
      <c r="E387" s="27" t="s">
        <v>286</v>
      </c>
      <c r="F387" s="27"/>
      <c r="G387" s="25">
        <f t="shared" ref="G387:H389" si="69">G388</f>
        <v>2280</v>
      </c>
      <c r="H387" s="25">
        <f t="shared" si="69"/>
        <v>1791.4</v>
      </c>
    </row>
    <row r="388" spans="1:8" ht="31.5" x14ac:dyDescent="0.25">
      <c r="A388" s="10" t="s">
        <v>289</v>
      </c>
      <c r="B388" s="28"/>
      <c r="C388" s="27" t="s">
        <v>16</v>
      </c>
      <c r="D388" s="27" t="s">
        <v>128</v>
      </c>
      <c r="E388" s="27" t="s">
        <v>287</v>
      </c>
      <c r="F388" s="27"/>
      <c r="G388" s="25">
        <f t="shared" si="69"/>
        <v>2280</v>
      </c>
      <c r="H388" s="25">
        <f t="shared" si="69"/>
        <v>1791.4</v>
      </c>
    </row>
    <row r="389" spans="1:8" ht="19.5" customHeight="1" x14ac:dyDescent="0.25">
      <c r="A389" s="10" t="s">
        <v>38</v>
      </c>
      <c r="B389" s="28"/>
      <c r="C389" s="27" t="s">
        <v>16</v>
      </c>
      <c r="D389" s="27" t="s">
        <v>128</v>
      </c>
      <c r="E389" s="27" t="s">
        <v>287</v>
      </c>
      <c r="F389" s="27" t="s">
        <v>133</v>
      </c>
      <c r="G389" s="25">
        <f t="shared" si="69"/>
        <v>2280</v>
      </c>
      <c r="H389" s="25">
        <f t="shared" si="69"/>
        <v>1791.4</v>
      </c>
    </row>
    <row r="390" spans="1:8" ht="31.5" x14ac:dyDescent="0.25">
      <c r="A390" s="10" t="s">
        <v>105</v>
      </c>
      <c r="B390" s="28"/>
      <c r="C390" s="27" t="s">
        <v>16</v>
      </c>
      <c r="D390" s="27" t="s">
        <v>128</v>
      </c>
      <c r="E390" s="27" t="s">
        <v>287</v>
      </c>
      <c r="F390" s="27" t="s">
        <v>134</v>
      </c>
      <c r="G390" s="25">
        <v>2280</v>
      </c>
      <c r="H390" s="25">
        <v>1791.4</v>
      </c>
    </row>
    <row r="391" spans="1:8" x14ac:dyDescent="0.25">
      <c r="A391" s="10" t="s">
        <v>74</v>
      </c>
      <c r="B391" s="26"/>
      <c r="C391" s="27" t="s">
        <v>21</v>
      </c>
      <c r="D391" s="27"/>
      <c r="E391" s="27"/>
      <c r="F391" s="27"/>
      <c r="G391" s="25">
        <f t="shared" ref="G391:H395" si="70">G392</f>
        <v>3128.1</v>
      </c>
      <c r="H391" s="25">
        <f t="shared" si="70"/>
        <v>0</v>
      </c>
    </row>
    <row r="392" spans="1:8" x14ac:dyDescent="0.25">
      <c r="A392" s="10" t="s">
        <v>75</v>
      </c>
      <c r="B392" s="26"/>
      <c r="C392" s="27" t="s">
        <v>21</v>
      </c>
      <c r="D392" s="27" t="s">
        <v>125</v>
      </c>
      <c r="E392" s="27"/>
      <c r="F392" s="27"/>
      <c r="G392" s="25">
        <f t="shared" si="70"/>
        <v>3128.1</v>
      </c>
      <c r="H392" s="25">
        <f t="shared" si="70"/>
        <v>0</v>
      </c>
    </row>
    <row r="393" spans="1:8" x14ac:dyDescent="0.25">
      <c r="A393" s="10" t="s">
        <v>43</v>
      </c>
      <c r="B393" s="26"/>
      <c r="C393" s="27" t="s">
        <v>21</v>
      </c>
      <c r="D393" s="27" t="s">
        <v>125</v>
      </c>
      <c r="E393" s="27" t="s">
        <v>84</v>
      </c>
      <c r="F393" s="27"/>
      <c r="G393" s="25">
        <f t="shared" si="70"/>
        <v>3128.1</v>
      </c>
      <c r="H393" s="25">
        <f t="shared" si="70"/>
        <v>0</v>
      </c>
    </row>
    <row r="394" spans="1:8" ht="54" customHeight="1" x14ac:dyDescent="0.25">
      <c r="A394" s="10" t="s">
        <v>76</v>
      </c>
      <c r="B394" s="26"/>
      <c r="C394" s="27" t="s">
        <v>21</v>
      </c>
      <c r="D394" s="27" t="s">
        <v>125</v>
      </c>
      <c r="E394" s="27" t="s">
        <v>91</v>
      </c>
      <c r="F394" s="27"/>
      <c r="G394" s="25">
        <f t="shared" si="70"/>
        <v>3128.1</v>
      </c>
      <c r="H394" s="25">
        <f t="shared" si="70"/>
        <v>0</v>
      </c>
    </row>
    <row r="395" spans="1:8" ht="34.5" customHeight="1" x14ac:dyDescent="0.25">
      <c r="A395" s="10" t="s">
        <v>52</v>
      </c>
      <c r="B395" s="26"/>
      <c r="C395" s="27" t="s">
        <v>21</v>
      </c>
      <c r="D395" s="27" t="s">
        <v>125</v>
      </c>
      <c r="E395" s="27" t="s">
        <v>91</v>
      </c>
      <c r="F395" s="27" t="s">
        <v>150</v>
      </c>
      <c r="G395" s="25">
        <f t="shared" si="70"/>
        <v>3128.1</v>
      </c>
      <c r="H395" s="25">
        <f t="shared" si="70"/>
        <v>0</v>
      </c>
    </row>
    <row r="396" spans="1:8" x14ac:dyDescent="0.25">
      <c r="A396" s="10" t="s">
        <v>77</v>
      </c>
      <c r="B396" s="26"/>
      <c r="C396" s="27" t="s">
        <v>21</v>
      </c>
      <c r="D396" s="27" t="s">
        <v>125</v>
      </c>
      <c r="E396" s="27" t="s">
        <v>91</v>
      </c>
      <c r="F396" s="27" t="s">
        <v>193</v>
      </c>
      <c r="G396" s="25">
        <f>3252.6-124.5</f>
        <v>3128.1</v>
      </c>
      <c r="H396" s="25">
        <v>0</v>
      </c>
    </row>
    <row r="397" spans="1:8" ht="47.25" x14ac:dyDescent="0.25">
      <c r="A397" s="39" t="s">
        <v>72</v>
      </c>
      <c r="B397" s="23">
        <v>926</v>
      </c>
      <c r="C397" s="33"/>
      <c r="D397" s="27"/>
      <c r="E397" s="27"/>
      <c r="F397" s="27"/>
      <c r="G397" s="25">
        <f>G398+G507</f>
        <v>1360266</v>
      </c>
      <c r="H397" s="25">
        <f>H398+H507</f>
        <v>861309.89999999991</v>
      </c>
    </row>
    <row r="398" spans="1:8" x14ac:dyDescent="0.25">
      <c r="A398" s="10" t="s">
        <v>4</v>
      </c>
      <c r="B398" s="26"/>
      <c r="C398" s="27" t="s">
        <v>141</v>
      </c>
      <c r="D398" s="27"/>
      <c r="E398" s="27"/>
      <c r="F398" s="33"/>
      <c r="G398" s="25">
        <f>G399+G415+G458+G478</f>
        <v>1360089.9</v>
      </c>
      <c r="H398" s="25">
        <f>H399+H415+H458+H478</f>
        <v>861133.79999999993</v>
      </c>
    </row>
    <row r="399" spans="1:8" x14ac:dyDescent="0.25">
      <c r="A399" s="10" t="s">
        <v>5</v>
      </c>
      <c r="B399" s="26"/>
      <c r="C399" s="27" t="s">
        <v>141</v>
      </c>
      <c r="D399" s="27" t="s">
        <v>124</v>
      </c>
      <c r="E399" s="27"/>
      <c r="F399" s="27"/>
      <c r="G399" s="25">
        <f>G400+G411</f>
        <v>342970.39999999997</v>
      </c>
      <c r="H399" s="25">
        <f>H400+H411</f>
        <v>217790.4</v>
      </c>
    </row>
    <row r="400" spans="1:8" ht="47.25" x14ac:dyDescent="0.25">
      <c r="A400" s="10" t="s">
        <v>118</v>
      </c>
      <c r="B400" s="26"/>
      <c r="C400" s="27" t="s">
        <v>141</v>
      </c>
      <c r="D400" s="27" t="s">
        <v>124</v>
      </c>
      <c r="E400" s="27" t="s">
        <v>194</v>
      </c>
      <c r="F400" s="27"/>
      <c r="G400" s="25">
        <f t="shared" ref="G400:H400" si="71">G401</f>
        <v>340510.1</v>
      </c>
      <c r="H400" s="25">
        <f t="shared" si="71"/>
        <v>215330.1</v>
      </c>
    </row>
    <row r="401" spans="1:8" ht="31.5" x14ac:dyDescent="0.25">
      <c r="A401" s="10" t="s">
        <v>51</v>
      </c>
      <c r="B401" s="26"/>
      <c r="C401" s="27" t="s">
        <v>141</v>
      </c>
      <c r="D401" s="27" t="s">
        <v>124</v>
      </c>
      <c r="E401" s="27" t="s">
        <v>195</v>
      </c>
      <c r="F401" s="27"/>
      <c r="G401" s="25">
        <f>G402+G405+G408</f>
        <v>340510.1</v>
      </c>
      <c r="H401" s="25">
        <f>H402+H405+H408</f>
        <v>215330.1</v>
      </c>
    </row>
    <row r="402" spans="1:8" x14ac:dyDescent="0.25">
      <c r="A402" s="10" t="s">
        <v>6</v>
      </c>
      <c r="B402" s="26"/>
      <c r="C402" s="27" t="s">
        <v>141</v>
      </c>
      <c r="D402" s="27" t="s">
        <v>124</v>
      </c>
      <c r="E402" s="27" t="s">
        <v>196</v>
      </c>
      <c r="F402" s="27"/>
      <c r="G402" s="25">
        <f t="shared" ref="G402:H403" si="72">G403</f>
        <v>125180</v>
      </c>
      <c r="H402" s="25">
        <f t="shared" si="72"/>
        <v>0</v>
      </c>
    </row>
    <row r="403" spans="1:8" ht="34.5" customHeight="1" x14ac:dyDescent="0.25">
      <c r="A403" s="10" t="s">
        <v>52</v>
      </c>
      <c r="B403" s="26"/>
      <c r="C403" s="27" t="s">
        <v>141</v>
      </c>
      <c r="D403" s="27" t="s">
        <v>124</v>
      </c>
      <c r="E403" s="27" t="s">
        <v>196</v>
      </c>
      <c r="F403" s="27" t="s">
        <v>150</v>
      </c>
      <c r="G403" s="25">
        <f t="shared" si="72"/>
        <v>125180</v>
      </c>
      <c r="H403" s="25">
        <f t="shared" si="72"/>
        <v>0</v>
      </c>
    </row>
    <row r="404" spans="1:8" x14ac:dyDescent="0.25">
      <c r="A404" s="10" t="s">
        <v>30</v>
      </c>
      <c r="B404" s="26"/>
      <c r="C404" s="27" t="s">
        <v>141</v>
      </c>
      <c r="D404" s="27" t="s">
        <v>124</v>
      </c>
      <c r="E404" s="27" t="s">
        <v>196</v>
      </c>
      <c r="F404" s="27" t="s">
        <v>151</v>
      </c>
      <c r="G404" s="25">
        <v>125180</v>
      </c>
      <c r="H404" s="25">
        <v>0</v>
      </c>
    </row>
    <row r="405" spans="1:8" ht="78.75" x14ac:dyDescent="0.25">
      <c r="A405" s="10" t="s">
        <v>256</v>
      </c>
      <c r="B405" s="28"/>
      <c r="C405" s="27" t="s">
        <v>141</v>
      </c>
      <c r="D405" s="27" t="s">
        <v>124</v>
      </c>
      <c r="E405" s="27" t="s">
        <v>197</v>
      </c>
      <c r="F405" s="27"/>
      <c r="G405" s="25">
        <f t="shared" ref="G405:H406" si="73">G406</f>
        <v>210227</v>
      </c>
      <c r="H405" s="25">
        <f t="shared" si="73"/>
        <v>210227</v>
      </c>
    </row>
    <row r="406" spans="1:8" ht="34.5" customHeight="1" x14ac:dyDescent="0.25">
      <c r="A406" s="10" t="s">
        <v>52</v>
      </c>
      <c r="B406" s="26"/>
      <c r="C406" s="27" t="s">
        <v>141</v>
      </c>
      <c r="D406" s="27" t="s">
        <v>124</v>
      </c>
      <c r="E406" s="27" t="s">
        <v>197</v>
      </c>
      <c r="F406" s="27" t="s">
        <v>150</v>
      </c>
      <c r="G406" s="25">
        <f t="shared" si="73"/>
        <v>210227</v>
      </c>
      <c r="H406" s="25">
        <f t="shared" si="73"/>
        <v>210227</v>
      </c>
    </row>
    <row r="407" spans="1:8" x14ac:dyDescent="0.25">
      <c r="A407" s="10" t="s">
        <v>30</v>
      </c>
      <c r="B407" s="26"/>
      <c r="C407" s="27" t="s">
        <v>141</v>
      </c>
      <c r="D407" s="27" t="s">
        <v>124</v>
      </c>
      <c r="E407" s="27" t="s">
        <v>197</v>
      </c>
      <c r="F407" s="27" t="s">
        <v>151</v>
      </c>
      <c r="G407" s="25">
        <v>210227</v>
      </c>
      <c r="H407" s="25">
        <v>210227</v>
      </c>
    </row>
    <row r="408" spans="1:8" ht="100.5" customHeight="1" x14ac:dyDescent="0.25">
      <c r="A408" s="10" t="s">
        <v>364</v>
      </c>
      <c r="B408" s="26"/>
      <c r="C408" s="27" t="s">
        <v>141</v>
      </c>
      <c r="D408" s="27" t="s">
        <v>124</v>
      </c>
      <c r="E408" s="27" t="s">
        <v>343</v>
      </c>
      <c r="F408" s="27"/>
      <c r="G408" s="25">
        <f>G409</f>
        <v>5103.1000000000004</v>
      </c>
      <c r="H408" s="25">
        <f>H409</f>
        <v>5103.1000000000004</v>
      </c>
    </row>
    <row r="409" spans="1:8" ht="34.5" customHeight="1" x14ac:dyDescent="0.25">
      <c r="A409" s="10" t="s">
        <v>52</v>
      </c>
      <c r="B409" s="26"/>
      <c r="C409" s="27" t="s">
        <v>141</v>
      </c>
      <c r="D409" s="27" t="s">
        <v>124</v>
      </c>
      <c r="E409" s="27" t="s">
        <v>343</v>
      </c>
      <c r="F409" s="27" t="s">
        <v>150</v>
      </c>
      <c r="G409" s="25">
        <f>G410</f>
        <v>5103.1000000000004</v>
      </c>
      <c r="H409" s="25">
        <f>H410</f>
        <v>5103.1000000000004</v>
      </c>
    </row>
    <row r="410" spans="1:8" x14ac:dyDescent="0.25">
      <c r="A410" s="10" t="s">
        <v>30</v>
      </c>
      <c r="B410" s="26"/>
      <c r="C410" s="27" t="s">
        <v>141</v>
      </c>
      <c r="D410" s="27" t="s">
        <v>124</v>
      </c>
      <c r="E410" s="27" t="s">
        <v>343</v>
      </c>
      <c r="F410" s="27" t="s">
        <v>151</v>
      </c>
      <c r="G410" s="25">
        <v>5103.1000000000004</v>
      </c>
      <c r="H410" s="25">
        <v>5103.1000000000004</v>
      </c>
    </row>
    <row r="411" spans="1:8" x14ac:dyDescent="0.25">
      <c r="A411" s="10" t="s">
        <v>43</v>
      </c>
      <c r="B411" s="26"/>
      <c r="C411" s="27" t="s">
        <v>141</v>
      </c>
      <c r="D411" s="27" t="s">
        <v>124</v>
      </c>
      <c r="E411" s="27" t="s">
        <v>84</v>
      </c>
      <c r="F411" s="27"/>
      <c r="G411" s="25">
        <f t="shared" ref="G411:H413" si="74">G412</f>
        <v>2460.3000000000002</v>
      </c>
      <c r="H411" s="25">
        <f t="shared" si="74"/>
        <v>2460.3000000000002</v>
      </c>
    </row>
    <row r="412" spans="1:8" ht="101.25" customHeight="1" x14ac:dyDescent="0.25">
      <c r="A412" s="10" t="s">
        <v>365</v>
      </c>
      <c r="B412" s="26"/>
      <c r="C412" s="27" t="s">
        <v>141</v>
      </c>
      <c r="D412" s="27" t="s">
        <v>124</v>
      </c>
      <c r="E412" s="27" t="s">
        <v>312</v>
      </c>
      <c r="F412" s="27"/>
      <c r="G412" s="25">
        <f t="shared" si="74"/>
        <v>2460.3000000000002</v>
      </c>
      <c r="H412" s="25">
        <f t="shared" si="74"/>
        <v>2460.3000000000002</v>
      </c>
    </row>
    <row r="413" spans="1:8" ht="34.5" customHeight="1" x14ac:dyDescent="0.25">
      <c r="A413" s="10" t="s">
        <v>52</v>
      </c>
      <c r="B413" s="26"/>
      <c r="C413" s="27" t="s">
        <v>141</v>
      </c>
      <c r="D413" s="27" t="s">
        <v>124</v>
      </c>
      <c r="E413" s="27" t="s">
        <v>312</v>
      </c>
      <c r="F413" s="27" t="s">
        <v>150</v>
      </c>
      <c r="G413" s="25">
        <f t="shared" si="74"/>
        <v>2460.3000000000002</v>
      </c>
      <c r="H413" s="25">
        <f t="shared" si="74"/>
        <v>2460.3000000000002</v>
      </c>
    </row>
    <row r="414" spans="1:8" x14ac:dyDescent="0.25">
      <c r="A414" s="10" t="s">
        <v>30</v>
      </c>
      <c r="B414" s="26"/>
      <c r="C414" s="27" t="s">
        <v>141</v>
      </c>
      <c r="D414" s="27" t="s">
        <v>124</v>
      </c>
      <c r="E414" s="27" t="s">
        <v>312</v>
      </c>
      <c r="F414" s="27" t="s">
        <v>151</v>
      </c>
      <c r="G414" s="25">
        <v>2460.3000000000002</v>
      </c>
      <c r="H414" s="25">
        <v>2460.3000000000002</v>
      </c>
    </row>
    <row r="415" spans="1:8" x14ac:dyDescent="0.25">
      <c r="A415" s="10" t="s">
        <v>7</v>
      </c>
      <c r="B415" s="26"/>
      <c r="C415" s="27" t="s">
        <v>141</v>
      </c>
      <c r="D415" s="27" t="s">
        <v>125</v>
      </c>
      <c r="E415" s="27"/>
      <c r="F415" s="27"/>
      <c r="G415" s="25">
        <f>G416+G445+G454+G450</f>
        <v>884871.5</v>
      </c>
      <c r="H415" s="25">
        <f>H416+H445+H454</f>
        <v>630678.39999999991</v>
      </c>
    </row>
    <row r="416" spans="1:8" ht="47.25" x14ac:dyDescent="0.25">
      <c r="A416" s="10" t="s">
        <v>118</v>
      </c>
      <c r="B416" s="26"/>
      <c r="C416" s="27" t="s">
        <v>141</v>
      </c>
      <c r="D416" s="27" t="s">
        <v>125</v>
      </c>
      <c r="E416" s="27" t="s">
        <v>194</v>
      </c>
      <c r="F416" s="27"/>
      <c r="G416" s="25">
        <f t="shared" ref="G416:H416" si="75">G417</f>
        <v>882764.2</v>
      </c>
      <c r="H416" s="25">
        <f t="shared" si="75"/>
        <v>629528.39999999991</v>
      </c>
    </row>
    <row r="417" spans="1:8" ht="47.25" x14ac:dyDescent="0.25">
      <c r="A417" s="10" t="s">
        <v>112</v>
      </c>
      <c r="B417" s="26"/>
      <c r="C417" s="27" t="s">
        <v>141</v>
      </c>
      <c r="D417" s="27" t="s">
        <v>125</v>
      </c>
      <c r="E417" s="27" t="s">
        <v>198</v>
      </c>
      <c r="F417" s="27"/>
      <c r="G417" s="25">
        <f>G418+G424+G427+G433+G421+G430+G439+G442+G436</f>
        <v>882764.2</v>
      </c>
      <c r="H417" s="25">
        <f>H418+H424+H427+H433+H421+H430+H439+H442+H436</f>
        <v>629528.39999999991</v>
      </c>
    </row>
    <row r="418" spans="1:8" ht="31.5" x14ac:dyDescent="0.25">
      <c r="A418" s="10" t="s">
        <v>53</v>
      </c>
      <c r="B418" s="26"/>
      <c r="C418" s="27" t="s">
        <v>141</v>
      </c>
      <c r="D418" s="27" t="s">
        <v>125</v>
      </c>
      <c r="E418" s="27" t="s">
        <v>199</v>
      </c>
      <c r="F418" s="27"/>
      <c r="G418" s="25">
        <f t="shared" ref="G418:H419" si="76">G419</f>
        <v>245532.79999999999</v>
      </c>
      <c r="H418" s="25">
        <f t="shared" si="76"/>
        <v>0</v>
      </c>
    </row>
    <row r="419" spans="1:8" ht="34.5" customHeight="1" x14ac:dyDescent="0.25">
      <c r="A419" s="10" t="s">
        <v>52</v>
      </c>
      <c r="B419" s="26"/>
      <c r="C419" s="27" t="s">
        <v>141</v>
      </c>
      <c r="D419" s="27" t="s">
        <v>125</v>
      </c>
      <c r="E419" s="27" t="s">
        <v>199</v>
      </c>
      <c r="F419" s="27" t="s">
        <v>150</v>
      </c>
      <c r="G419" s="25">
        <f t="shared" si="76"/>
        <v>245532.79999999999</v>
      </c>
      <c r="H419" s="25">
        <f t="shared" si="76"/>
        <v>0</v>
      </c>
    </row>
    <row r="420" spans="1:8" x14ac:dyDescent="0.25">
      <c r="A420" s="10" t="s">
        <v>30</v>
      </c>
      <c r="B420" s="26"/>
      <c r="C420" s="27" t="s">
        <v>141</v>
      </c>
      <c r="D420" s="27" t="s">
        <v>125</v>
      </c>
      <c r="E420" s="27" t="s">
        <v>199</v>
      </c>
      <c r="F420" s="27" t="s">
        <v>151</v>
      </c>
      <c r="G420" s="25">
        <v>245532.79999999999</v>
      </c>
      <c r="H420" s="25">
        <v>0</v>
      </c>
    </row>
    <row r="421" spans="1:8" ht="81.75" customHeight="1" x14ac:dyDescent="0.25">
      <c r="A421" s="38" t="s">
        <v>103</v>
      </c>
      <c r="B421" s="26"/>
      <c r="C421" s="27" t="s">
        <v>141</v>
      </c>
      <c r="D421" s="27" t="s">
        <v>125</v>
      </c>
      <c r="E421" s="27" t="s">
        <v>200</v>
      </c>
      <c r="F421" s="27"/>
      <c r="G421" s="25">
        <f t="shared" ref="G421:H422" si="77">G422</f>
        <v>7440.8</v>
      </c>
      <c r="H421" s="25">
        <f t="shared" si="77"/>
        <v>0</v>
      </c>
    </row>
    <row r="422" spans="1:8" ht="34.5" customHeight="1" x14ac:dyDescent="0.25">
      <c r="A422" s="10" t="s">
        <v>52</v>
      </c>
      <c r="B422" s="26"/>
      <c r="C422" s="27" t="s">
        <v>141</v>
      </c>
      <c r="D422" s="27" t="s">
        <v>125</v>
      </c>
      <c r="E422" s="27" t="s">
        <v>200</v>
      </c>
      <c r="F422" s="27" t="s">
        <v>150</v>
      </c>
      <c r="G422" s="25">
        <f t="shared" si="77"/>
        <v>7440.8</v>
      </c>
      <c r="H422" s="25">
        <f t="shared" si="77"/>
        <v>0</v>
      </c>
    </row>
    <row r="423" spans="1:8" x14ac:dyDescent="0.25">
      <c r="A423" s="10" t="s">
        <v>30</v>
      </c>
      <c r="B423" s="26"/>
      <c r="C423" s="27" t="s">
        <v>141</v>
      </c>
      <c r="D423" s="27" t="s">
        <v>125</v>
      </c>
      <c r="E423" s="27" t="s">
        <v>200</v>
      </c>
      <c r="F423" s="27" t="s">
        <v>151</v>
      </c>
      <c r="G423" s="25">
        <v>7440.8</v>
      </c>
      <c r="H423" s="25">
        <v>0</v>
      </c>
    </row>
    <row r="424" spans="1:8" ht="63" x14ac:dyDescent="0.25">
      <c r="A424" s="44" t="s">
        <v>116</v>
      </c>
      <c r="B424" s="26"/>
      <c r="C424" s="27" t="s">
        <v>141</v>
      </c>
      <c r="D424" s="27" t="s">
        <v>125</v>
      </c>
      <c r="E424" s="27" t="s">
        <v>201</v>
      </c>
      <c r="F424" s="27"/>
      <c r="G424" s="25">
        <f t="shared" ref="G424:H425" si="78">G425</f>
        <v>3645.7</v>
      </c>
      <c r="H424" s="25">
        <f t="shared" si="78"/>
        <v>3645.7</v>
      </c>
    </row>
    <row r="425" spans="1:8" ht="34.5" customHeight="1" x14ac:dyDescent="0.25">
      <c r="A425" s="10" t="s">
        <v>52</v>
      </c>
      <c r="B425" s="26"/>
      <c r="C425" s="27" t="s">
        <v>141</v>
      </c>
      <c r="D425" s="27" t="s">
        <v>125</v>
      </c>
      <c r="E425" s="27" t="s">
        <v>201</v>
      </c>
      <c r="F425" s="27" t="s">
        <v>150</v>
      </c>
      <c r="G425" s="25">
        <f t="shared" si="78"/>
        <v>3645.7</v>
      </c>
      <c r="H425" s="25">
        <f t="shared" si="78"/>
        <v>3645.7</v>
      </c>
    </row>
    <row r="426" spans="1:8" x14ac:dyDescent="0.25">
      <c r="A426" s="10" t="s">
        <v>30</v>
      </c>
      <c r="B426" s="26"/>
      <c r="C426" s="27" t="s">
        <v>141</v>
      </c>
      <c r="D426" s="27" t="s">
        <v>125</v>
      </c>
      <c r="E426" s="27" t="s">
        <v>201</v>
      </c>
      <c r="F426" s="27" t="s">
        <v>151</v>
      </c>
      <c r="G426" s="25">
        <v>3645.7</v>
      </c>
      <c r="H426" s="25">
        <v>3645.7</v>
      </c>
    </row>
    <row r="427" spans="1:8" ht="118.5" customHeight="1" x14ac:dyDescent="0.25">
      <c r="A427" s="10" t="s">
        <v>366</v>
      </c>
      <c r="B427" s="28"/>
      <c r="C427" s="27" t="s">
        <v>141</v>
      </c>
      <c r="D427" s="27" t="s">
        <v>125</v>
      </c>
      <c r="E427" s="27" t="s">
        <v>257</v>
      </c>
      <c r="F427" s="27"/>
      <c r="G427" s="25">
        <f t="shared" ref="G427:H428" si="79">G428</f>
        <v>533646.5</v>
      </c>
      <c r="H427" s="25">
        <f t="shared" si="79"/>
        <v>533646.5</v>
      </c>
    </row>
    <row r="428" spans="1:8" ht="34.5" customHeight="1" x14ac:dyDescent="0.25">
      <c r="A428" s="10" t="s">
        <v>52</v>
      </c>
      <c r="B428" s="26"/>
      <c r="C428" s="27" t="s">
        <v>141</v>
      </c>
      <c r="D428" s="27" t="s">
        <v>125</v>
      </c>
      <c r="E428" s="27" t="s">
        <v>257</v>
      </c>
      <c r="F428" s="27" t="s">
        <v>150</v>
      </c>
      <c r="G428" s="25">
        <f t="shared" si="79"/>
        <v>533646.5</v>
      </c>
      <c r="H428" s="25">
        <f t="shared" si="79"/>
        <v>533646.5</v>
      </c>
    </row>
    <row r="429" spans="1:8" x14ac:dyDescent="0.25">
      <c r="A429" s="10" t="s">
        <v>30</v>
      </c>
      <c r="B429" s="26"/>
      <c r="C429" s="27" t="s">
        <v>141</v>
      </c>
      <c r="D429" s="27" t="s">
        <v>125</v>
      </c>
      <c r="E429" s="27" t="s">
        <v>257</v>
      </c>
      <c r="F429" s="27" t="s">
        <v>151</v>
      </c>
      <c r="G429" s="25">
        <v>533646.5</v>
      </c>
      <c r="H429" s="25">
        <v>533646.5</v>
      </c>
    </row>
    <row r="430" spans="1:8" ht="63" x14ac:dyDescent="0.25">
      <c r="A430" s="10" t="s">
        <v>277</v>
      </c>
      <c r="B430" s="26"/>
      <c r="C430" s="27" t="s">
        <v>141</v>
      </c>
      <c r="D430" s="27" t="s">
        <v>125</v>
      </c>
      <c r="E430" s="27" t="s">
        <v>276</v>
      </c>
      <c r="F430" s="27"/>
      <c r="G430" s="25">
        <f>G431</f>
        <v>8208.1</v>
      </c>
      <c r="H430" s="25">
        <f>H431</f>
        <v>8208.1</v>
      </c>
    </row>
    <row r="431" spans="1:8" ht="34.5" customHeight="1" x14ac:dyDescent="0.25">
      <c r="A431" s="10" t="s">
        <v>52</v>
      </c>
      <c r="B431" s="26"/>
      <c r="C431" s="27" t="s">
        <v>141</v>
      </c>
      <c r="D431" s="27" t="s">
        <v>125</v>
      </c>
      <c r="E431" s="27" t="s">
        <v>276</v>
      </c>
      <c r="F431" s="27" t="s">
        <v>150</v>
      </c>
      <c r="G431" s="25">
        <f>G432</f>
        <v>8208.1</v>
      </c>
      <c r="H431" s="25">
        <f>H432</f>
        <v>8208.1</v>
      </c>
    </row>
    <row r="432" spans="1:8" x14ac:dyDescent="0.25">
      <c r="A432" s="10" t="s">
        <v>30</v>
      </c>
      <c r="B432" s="26"/>
      <c r="C432" s="27" t="s">
        <v>141</v>
      </c>
      <c r="D432" s="27" t="s">
        <v>125</v>
      </c>
      <c r="E432" s="27" t="s">
        <v>276</v>
      </c>
      <c r="F432" s="27" t="s">
        <v>151</v>
      </c>
      <c r="G432" s="25">
        <v>8208.1</v>
      </c>
      <c r="H432" s="25">
        <v>8208.1</v>
      </c>
    </row>
    <row r="433" spans="1:8" ht="54.75" customHeight="1" x14ac:dyDescent="0.25">
      <c r="A433" s="10" t="s">
        <v>265</v>
      </c>
      <c r="B433" s="26"/>
      <c r="C433" s="27" t="s">
        <v>141</v>
      </c>
      <c r="D433" s="27" t="s">
        <v>125</v>
      </c>
      <c r="E433" s="27" t="s">
        <v>202</v>
      </c>
      <c r="F433" s="27"/>
      <c r="G433" s="25">
        <f t="shared" ref="G433:H434" si="80">G434</f>
        <v>713.6</v>
      </c>
      <c r="H433" s="25">
        <f t="shared" si="80"/>
        <v>713.6</v>
      </c>
    </row>
    <row r="434" spans="1:8" ht="34.5" customHeight="1" x14ac:dyDescent="0.25">
      <c r="A434" s="10" t="s">
        <v>52</v>
      </c>
      <c r="B434" s="26"/>
      <c r="C434" s="27" t="s">
        <v>141</v>
      </c>
      <c r="D434" s="27" t="s">
        <v>125</v>
      </c>
      <c r="E434" s="27" t="s">
        <v>202</v>
      </c>
      <c r="F434" s="27" t="s">
        <v>150</v>
      </c>
      <c r="G434" s="25">
        <f t="shared" si="80"/>
        <v>713.6</v>
      </c>
      <c r="H434" s="25">
        <f t="shared" si="80"/>
        <v>713.6</v>
      </c>
    </row>
    <row r="435" spans="1:8" x14ac:dyDescent="0.25">
      <c r="A435" s="10" t="s">
        <v>30</v>
      </c>
      <c r="B435" s="26"/>
      <c r="C435" s="27" t="s">
        <v>141</v>
      </c>
      <c r="D435" s="27" t="s">
        <v>125</v>
      </c>
      <c r="E435" s="27" t="s">
        <v>202</v>
      </c>
      <c r="F435" s="27" t="s">
        <v>151</v>
      </c>
      <c r="G435" s="25">
        <v>713.6</v>
      </c>
      <c r="H435" s="25">
        <v>713.6</v>
      </c>
    </row>
    <row r="436" spans="1:8" ht="126" x14ac:dyDescent="0.25">
      <c r="A436" s="10" t="s">
        <v>345</v>
      </c>
      <c r="B436" s="26"/>
      <c r="C436" s="27" t="s">
        <v>141</v>
      </c>
      <c r="D436" s="27" t="s">
        <v>125</v>
      </c>
      <c r="E436" s="27" t="s">
        <v>344</v>
      </c>
      <c r="F436" s="27"/>
      <c r="G436" s="25">
        <f t="shared" ref="G436:H437" si="81">G437</f>
        <v>2766.4</v>
      </c>
      <c r="H436" s="25">
        <f t="shared" si="81"/>
        <v>2766.4</v>
      </c>
    </row>
    <row r="437" spans="1:8" ht="34.5" customHeight="1" x14ac:dyDescent="0.25">
      <c r="A437" s="10" t="s">
        <v>52</v>
      </c>
      <c r="B437" s="26"/>
      <c r="C437" s="27" t="s">
        <v>141</v>
      </c>
      <c r="D437" s="27" t="s">
        <v>125</v>
      </c>
      <c r="E437" s="27" t="s">
        <v>344</v>
      </c>
      <c r="F437" s="27" t="s">
        <v>150</v>
      </c>
      <c r="G437" s="25">
        <f t="shared" si="81"/>
        <v>2766.4</v>
      </c>
      <c r="H437" s="25">
        <f t="shared" si="81"/>
        <v>2766.4</v>
      </c>
    </row>
    <row r="438" spans="1:8" x14ac:dyDescent="0.25">
      <c r="A438" s="10" t="s">
        <v>30</v>
      </c>
      <c r="B438" s="26"/>
      <c r="C438" s="27" t="s">
        <v>141</v>
      </c>
      <c r="D438" s="27" t="s">
        <v>125</v>
      </c>
      <c r="E438" s="27" t="s">
        <v>344</v>
      </c>
      <c r="F438" s="27" t="s">
        <v>151</v>
      </c>
      <c r="G438" s="25">
        <v>2766.4</v>
      </c>
      <c r="H438" s="25">
        <v>2766.4</v>
      </c>
    </row>
    <row r="439" spans="1:8" ht="63" x14ac:dyDescent="0.25">
      <c r="A439" s="10" t="s">
        <v>280</v>
      </c>
      <c r="B439" s="26"/>
      <c r="C439" s="27" t="s">
        <v>141</v>
      </c>
      <c r="D439" s="27" t="s">
        <v>125</v>
      </c>
      <c r="E439" s="27" t="s">
        <v>278</v>
      </c>
      <c r="F439" s="27"/>
      <c r="G439" s="25">
        <f>G440</f>
        <v>26220.7</v>
      </c>
      <c r="H439" s="25">
        <f>H440</f>
        <v>25958.5</v>
      </c>
    </row>
    <row r="440" spans="1:8" ht="34.5" customHeight="1" x14ac:dyDescent="0.25">
      <c r="A440" s="10" t="s">
        <v>52</v>
      </c>
      <c r="B440" s="26"/>
      <c r="C440" s="27" t="s">
        <v>141</v>
      </c>
      <c r="D440" s="27" t="s">
        <v>125</v>
      </c>
      <c r="E440" s="27" t="s">
        <v>278</v>
      </c>
      <c r="F440" s="27" t="s">
        <v>150</v>
      </c>
      <c r="G440" s="25">
        <f>G441</f>
        <v>26220.7</v>
      </c>
      <c r="H440" s="25">
        <f>H441</f>
        <v>25958.5</v>
      </c>
    </row>
    <row r="441" spans="1:8" x14ac:dyDescent="0.25">
      <c r="A441" s="10" t="s">
        <v>30</v>
      </c>
      <c r="B441" s="26"/>
      <c r="C441" s="27" t="s">
        <v>141</v>
      </c>
      <c r="D441" s="27" t="s">
        <v>125</v>
      </c>
      <c r="E441" s="27" t="s">
        <v>278</v>
      </c>
      <c r="F441" s="27" t="s">
        <v>151</v>
      </c>
      <c r="G441" s="25">
        <v>26220.7</v>
      </c>
      <c r="H441" s="25">
        <v>25958.5</v>
      </c>
    </row>
    <row r="442" spans="1:8" ht="126" x14ac:dyDescent="0.25">
      <c r="A442" s="10" t="s">
        <v>281</v>
      </c>
      <c r="B442" s="26"/>
      <c r="C442" s="27" t="s">
        <v>141</v>
      </c>
      <c r="D442" s="27" t="s">
        <v>125</v>
      </c>
      <c r="E442" s="27" t="s">
        <v>279</v>
      </c>
      <c r="F442" s="27"/>
      <c r="G442" s="25">
        <f>G443</f>
        <v>54589.599999999999</v>
      </c>
      <c r="H442" s="25">
        <f>H443</f>
        <v>54589.599999999999</v>
      </c>
    </row>
    <row r="443" spans="1:8" ht="34.5" customHeight="1" x14ac:dyDescent="0.25">
      <c r="A443" s="10" t="s">
        <v>52</v>
      </c>
      <c r="B443" s="26"/>
      <c r="C443" s="27" t="s">
        <v>141</v>
      </c>
      <c r="D443" s="27" t="s">
        <v>125</v>
      </c>
      <c r="E443" s="27" t="s">
        <v>279</v>
      </c>
      <c r="F443" s="27" t="s">
        <v>150</v>
      </c>
      <c r="G443" s="25">
        <f>G444</f>
        <v>54589.599999999999</v>
      </c>
      <c r="H443" s="25">
        <f>H444</f>
        <v>54589.599999999999</v>
      </c>
    </row>
    <row r="444" spans="1:8" x14ac:dyDescent="0.25">
      <c r="A444" s="10" t="s">
        <v>30</v>
      </c>
      <c r="B444" s="26"/>
      <c r="C444" s="27" t="s">
        <v>141</v>
      </c>
      <c r="D444" s="27" t="s">
        <v>125</v>
      </c>
      <c r="E444" s="27" t="s">
        <v>279</v>
      </c>
      <c r="F444" s="27" t="s">
        <v>151</v>
      </c>
      <c r="G444" s="25">
        <v>54589.599999999999</v>
      </c>
      <c r="H444" s="55">
        <v>54589.599999999999</v>
      </c>
    </row>
    <row r="445" spans="1:8" ht="78.75" x14ac:dyDescent="0.25">
      <c r="A445" s="10" t="s">
        <v>301</v>
      </c>
      <c r="B445" s="26"/>
      <c r="C445" s="27" t="s">
        <v>141</v>
      </c>
      <c r="D445" s="27" t="s">
        <v>125</v>
      </c>
      <c r="E445" s="27" t="s">
        <v>164</v>
      </c>
      <c r="F445" s="27"/>
      <c r="G445" s="25">
        <f t="shared" ref="G445:H448" si="82">G446</f>
        <v>900</v>
      </c>
      <c r="H445" s="25">
        <f t="shared" si="82"/>
        <v>0</v>
      </c>
    </row>
    <row r="446" spans="1:8" ht="47.25" x14ac:dyDescent="0.25">
      <c r="A446" s="10" t="s">
        <v>302</v>
      </c>
      <c r="B446" s="26"/>
      <c r="C446" s="27" t="s">
        <v>141</v>
      </c>
      <c r="D446" s="27" t="s">
        <v>125</v>
      </c>
      <c r="E446" s="27" t="s">
        <v>299</v>
      </c>
      <c r="F446" s="27"/>
      <c r="G446" s="25">
        <f t="shared" si="82"/>
        <v>900</v>
      </c>
      <c r="H446" s="25">
        <f t="shared" si="82"/>
        <v>0</v>
      </c>
    </row>
    <row r="447" spans="1:8" ht="21" customHeight="1" x14ac:dyDescent="0.25">
      <c r="A447" s="10" t="s">
        <v>303</v>
      </c>
      <c r="B447" s="26"/>
      <c r="C447" s="27" t="s">
        <v>141</v>
      </c>
      <c r="D447" s="27" t="s">
        <v>125</v>
      </c>
      <c r="E447" s="27" t="s">
        <v>300</v>
      </c>
      <c r="F447" s="27"/>
      <c r="G447" s="25">
        <f t="shared" si="82"/>
        <v>900</v>
      </c>
      <c r="H447" s="25">
        <f t="shared" si="82"/>
        <v>0</v>
      </c>
    </row>
    <row r="448" spans="1:8" ht="34.5" customHeight="1" x14ac:dyDescent="0.25">
      <c r="A448" s="10" t="s">
        <v>52</v>
      </c>
      <c r="B448" s="26"/>
      <c r="C448" s="27" t="s">
        <v>141</v>
      </c>
      <c r="D448" s="27" t="s">
        <v>125</v>
      </c>
      <c r="E448" s="27" t="s">
        <v>300</v>
      </c>
      <c r="F448" s="27" t="s">
        <v>150</v>
      </c>
      <c r="G448" s="25">
        <f t="shared" si="82"/>
        <v>900</v>
      </c>
      <c r="H448" s="25">
        <f t="shared" si="82"/>
        <v>0</v>
      </c>
    </row>
    <row r="449" spans="1:8" x14ac:dyDescent="0.25">
      <c r="A449" s="10" t="s">
        <v>30</v>
      </c>
      <c r="B449" s="26"/>
      <c r="C449" s="27" t="s">
        <v>141</v>
      </c>
      <c r="D449" s="27" t="s">
        <v>125</v>
      </c>
      <c r="E449" s="27" t="s">
        <v>300</v>
      </c>
      <c r="F449" s="27" t="s">
        <v>151</v>
      </c>
      <c r="G449" s="25">
        <f>300+600</f>
        <v>900</v>
      </c>
      <c r="H449" s="25">
        <v>0</v>
      </c>
    </row>
    <row r="450" spans="1:8" ht="47.25" x14ac:dyDescent="0.25">
      <c r="A450" s="10" t="s">
        <v>239</v>
      </c>
      <c r="B450" s="26"/>
      <c r="C450" s="27" t="s">
        <v>141</v>
      </c>
      <c r="D450" s="27" t="s">
        <v>125</v>
      </c>
      <c r="E450" s="27" t="s">
        <v>97</v>
      </c>
      <c r="F450" s="27"/>
      <c r="G450" s="25">
        <f t="shared" ref="G450:H452" si="83">G451</f>
        <v>57.3</v>
      </c>
      <c r="H450" s="25">
        <f t="shared" si="83"/>
        <v>0</v>
      </c>
    </row>
    <row r="451" spans="1:8" ht="31.5" x14ac:dyDescent="0.25">
      <c r="A451" s="10" t="s">
        <v>53</v>
      </c>
      <c r="B451" s="26"/>
      <c r="C451" s="27" t="s">
        <v>141</v>
      </c>
      <c r="D451" s="27" t="s">
        <v>125</v>
      </c>
      <c r="E451" s="27" t="s">
        <v>351</v>
      </c>
      <c r="F451" s="27"/>
      <c r="G451" s="25">
        <f t="shared" si="83"/>
        <v>57.3</v>
      </c>
      <c r="H451" s="25">
        <f t="shared" si="83"/>
        <v>0</v>
      </c>
    </row>
    <row r="452" spans="1:8" ht="34.5" customHeight="1" x14ac:dyDescent="0.25">
      <c r="A452" s="10" t="s">
        <v>52</v>
      </c>
      <c r="B452" s="26"/>
      <c r="C452" s="27" t="s">
        <v>141</v>
      </c>
      <c r="D452" s="27" t="s">
        <v>125</v>
      </c>
      <c r="E452" s="27" t="s">
        <v>351</v>
      </c>
      <c r="F452" s="27" t="s">
        <v>150</v>
      </c>
      <c r="G452" s="25">
        <f t="shared" si="83"/>
        <v>57.3</v>
      </c>
      <c r="H452" s="25">
        <f t="shared" si="83"/>
        <v>0</v>
      </c>
    </row>
    <row r="453" spans="1:8" x14ac:dyDescent="0.25">
      <c r="A453" s="10" t="s">
        <v>30</v>
      </c>
      <c r="B453" s="26"/>
      <c r="C453" s="27" t="s">
        <v>141</v>
      </c>
      <c r="D453" s="27" t="s">
        <v>125</v>
      </c>
      <c r="E453" s="27" t="s">
        <v>351</v>
      </c>
      <c r="F453" s="27" t="s">
        <v>151</v>
      </c>
      <c r="G453" s="25">
        <v>57.3</v>
      </c>
      <c r="H453" s="25">
        <v>0</v>
      </c>
    </row>
    <row r="454" spans="1:8" x14ac:dyDescent="0.25">
      <c r="A454" s="10" t="s">
        <v>43</v>
      </c>
      <c r="B454" s="26"/>
      <c r="C454" s="27" t="s">
        <v>141</v>
      </c>
      <c r="D454" s="27" t="s">
        <v>125</v>
      </c>
      <c r="E454" s="27" t="s">
        <v>84</v>
      </c>
      <c r="F454" s="27"/>
      <c r="G454" s="25">
        <f t="shared" ref="G454:H456" si="84">G455</f>
        <v>1150</v>
      </c>
      <c r="H454" s="25">
        <f t="shared" si="84"/>
        <v>1150</v>
      </c>
    </row>
    <row r="455" spans="1:8" ht="100.5" customHeight="1" x14ac:dyDescent="0.25">
      <c r="A455" s="10" t="s">
        <v>313</v>
      </c>
      <c r="B455" s="26"/>
      <c r="C455" s="27" t="s">
        <v>141</v>
      </c>
      <c r="D455" s="27" t="s">
        <v>125</v>
      </c>
      <c r="E455" s="27" t="s">
        <v>312</v>
      </c>
      <c r="F455" s="27"/>
      <c r="G455" s="25">
        <f t="shared" si="84"/>
        <v>1150</v>
      </c>
      <c r="H455" s="25">
        <f t="shared" si="84"/>
        <v>1150</v>
      </c>
    </row>
    <row r="456" spans="1:8" ht="34.5" customHeight="1" x14ac:dyDescent="0.25">
      <c r="A456" s="10" t="s">
        <v>52</v>
      </c>
      <c r="B456" s="26"/>
      <c r="C456" s="27" t="s">
        <v>141</v>
      </c>
      <c r="D456" s="27" t="s">
        <v>125</v>
      </c>
      <c r="E456" s="27" t="s">
        <v>312</v>
      </c>
      <c r="F456" s="27" t="s">
        <v>150</v>
      </c>
      <c r="G456" s="25">
        <f t="shared" si="84"/>
        <v>1150</v>
      </c>
      <c r="H456" s="25">
        <f t="shared" si="84"/>
        <v>1150</v>
      </c>
    </row>
    <row r="457" spans="1:8" x14ac:dyDescent="0.25">
      <c r="A457" s="10" t="s">
        <v>30</v>
      </c>
      <c r="B457" s="26"/>
      <c r="C457" s="27" t="s">
        <v>141</v>
      </c>
      <c r="D457" s="27" t="s">
        <v>125</v>
      </c>
      <c r="E457" s="27" t="s">
        <v>312</v>
      </c>
      <c r="F457" s="27" t="s">
        <v>151</v>
      </c>
      <c r="G457" s="25">
        <v>1150</v>
      </c>
      <c r="H457" s="25">
        <v>1150</v>
      </c>
    </row>
    <row r="458" spans="1:8" x14ac:dyDescent="0.25">
      <c r="A458" s="10" t="s">
        <v>59</v>
      </c>
      <c r="B458" s="26"/>
      <c r="C458" s="27" t="s">
        <v>141</v>
      </c>
      <c r="D458" s="27" t="s">
        <v>136</v>
      </c>
      <c r="E458" s="27"/>
      <c r="F458" s="27"/>
      <c r="G458" s="25">
        <f>G459+G473</f>
        <v>96842.299999999988</v>
      </c>
      <c r="H458" s="25">
        <f>H459+H473</f>
        <v>3652</v>
      </c>
    </row>
    <row r="459" spans="1:8" ht="47.25" x14ac:dyDescent="0.25">
      <c r="A459" s="10" t="s">
        <v>118</v>
      </c>
      <c r="B459" s="26"/>
      <c r="C459" s="27" t="s">
        <v>141</v>
      </c>
      <c r="D459" s="27" t="s">
        <v>136</v>
      </c>
      <c r="E459" s="27" t="s">
        <v>194</v>
      </c>
      <c r="F459" s="27"/>
      <c r="G459" s="25">
        <f>G460</f>
        <v>96762.299999999988</v>
      </c>
      <c r="H459" s="25">
        <f>H460</f>
        <v>3652</v>
      </c>
    </row>
    <row r="460" spans="1:8" ht="47.25" x14ac:dyDescent="0.25">
      <c r="A460" s="10" t="s">
        <v>252</v>
      </c>
      <c r="B460" s="37"/>
      <c r="C460" s="27" t="s">
        <v>141</v>
      </c>
      <c r="D460" s="27" t="s">
        <v>136</v>
      </c>
      <c r="E460" s="27" t="s">
        <v>203</v>
      </c>
      <c r="F460" s="27"/>
      <c r="G460" s="25">
        <f>G461+G470+G464+G467</f>
        <v>96762.299999999988</v>
      </c>
      <c r="H460" s="25">
        <f>H461+H470+H464</f>
        <v>3652</v>
      </c>
    </row>
    <row r="461" spans="1:8" x14ac:dyDescent="0.25">
      <c r="A461" s="10" t="s">
        <v>8</v>
      </c>
      <c r="B461" s="26"/>
      <c r="C461" s="27" t="s">
        <v>141</v>
      </c>
      <c r="D461" s="27" t="s">
        <v>136</v>
      </c>
      <c r="E461" s="27" t="s">
        <v>204</v>
      </c>
      <c r="F461" s="27"/>
      <c r="G461" s="25">
        <f t="shared" ref="G461:H462" si="85">G462</f>
        <v>85843.4</v>
      </c>
      <c r="H461" s="25">
        <f t="shared" si="85"/>
        <v>0</v>
      </c>
    </row>
    <row r="462" spans="1:8" ht="34.5" customHeight="1" x14ac:dyDescent="0.25">
      <c r="A462" s="10" t="s">
        <v>52</v>
      </c>
      <c r="B462" s="26"/>
      <c r="C462" s="27" t="s">
        <v>141</v>
      </c>
      <c r="D462" s="27" t="s">
        <v>136</v>
      </c>
      <c r="E462" s="27" t="s">
        <v>204</v>
      </c>
      <c r="F462" s="27" t="s">
        <v>150</v>
      </c>
      <c r="G462" s="25">
        <f t="shared" si="85"/>
        <v>85843.4</v>
      </c>
      <c r="H462" s="25">
        <f t="shared" si="85"/>
        <v>0</v>
      </c>
    </row>
    <row r="463" spans="1:8" x14ac:dyDescent="0.25">
      <c r="A463" s="10" t="s">
        <v>30</v>
      </c>
      <c r="B463" s="26"/>
      <c r="C463" s="27" t="s">
        <v>141</v>
      </c>
      <c r="D463" s="27" t="s">
        <v>136</v>
      </c>
      <c r="E463" s="27" t="s">
        <v>204</v>
      </c>
      <c r="F463" s="27" t="s">
        <v>151</v>
      </c>
      <c r="G463" s="25">
        <v>85843.4</v>
      </c>
      <c r="H463" s="25">
        <v>0</v>
      </c>
    </row>
    <row r="464" spans="1:8" ht="47.25" x14ac:dyDescent="0.25">
      <c r="A464" s="10" t="s">
        <v>82</v>
      </c>
      <c r="B464" s="26"/>
      <c r="C464" s="27" t="s">
        <v>141</v>
      </c>
      <c r="D464" s="27" t="s">
        <v>136</v>
      </c>
      <c r="E464" s="27" t="s">
        <v>205</v>
      </c>
      <c r="F464" s="27"/>
      <c r="G464" s="25">
        <f>G465</f>
        <v>6790.6</v>
      </c>
      <c r="H464" s="25">
        <f>H465</f>
        <v>0</v>
      </c>
    </row>
    <row r="465" spans="1:8" ht="34.5" customHeight="1" x14ac:dyDescent="0.25">
      <c r="A465" s="10" t="s">
        <v>52</v>
      </c>
      <c r="B465" s="26"/>
      <c r="C465" s="27" t="s">
        <v>141</v>
      </c>
      <c r="D465" s="27" t="s">
        <v>136</v>
      </c>
      <c r="E465" s="27" t="s">
        <v>205</v>
      </c>
      <c r="F465" s="27" t="s">
        <v>150</v>
      </c>
      <c r="G465" s="25">
        <f>G466</f>
        <v>6790.6</v>
      </c>
      <c r="H465" s="25">
        <f>H466</f>
        <v>0</v>
      </c>
    </row>
    <row r="466" spans="1:8" x14ac:dyDescent="0.25">
      <c r="A466" s="10" t="s">
        <v>30</v>
      </c>
      <c r="B466" s="26"/>
      <c r="C466" s="27" t="s">
        <v>141</v>
      </c>
      <c r="D466" s="27" t="s">
        <v>136</v>
      </c>
      <c r="E466" s="27" t="s">
        <v>205</v>
      </c>
      <c r="F466" s="27" t="s">
        <v>151</v>
      </c>
      <c r="G466" s="25">
        <v>6790.6</v>
      </c>
      <c r="H466" s="25">
        <v>0</v>
      </c>
    </row>
    <row r="467" spans="1:8" x14ac:dyDescent="0.25">
      <c r="A467" s="10" t="s">
        <v>17</v>
      </c>
      <c r="B467" s="26"/>
      <c r="C467" s="27" t="s">
        <v>141</v>
      </c>
      <c r="D467" s="27" t="s">
        <v>136</v>
      </c>
      <c r="E467" s="27" t="s">
        <v>361</v>
      </c>
      <c r="F467" s="27"/>
      <c r="G467" s="25">
        <f>G468</f>
        <v>439.4</v>
      </c>
      <c r="H467" s="25">
        <f>H468</f>
        <v>0</v>
      </c>
    </row>
    <row r="468" spans="1:8" ht="34.5" customHeight="1" x14ac:dyDescent="0.25">
      <c r="A468" s="10" t="s">
        <v>52</v>
      </c>
      <c r="B468" s="26"/>
      <c r="C468" s="27" t="s">
        <v>141</v>
      </c>
      <c r="D468" s="27" t="s">
        <v>136</v>
      </c>
      <c r="E468" s="27" t="s">
        <v>361</v>
      </c>
      <c r="F468" s="27" t="s">
        <v>150</v>
      </c>
      <c r="G468" s="25">
        <f>G469</f>
        <v>439.4</v>
      </c>
      <c r="H468" s="25">
        <f>H469</f>
        <v>0</v>
      </c>
    </row>
    <row r="469" spans="1:8" x14ac:dyDescent="0.25">
      <c r="A469" s="10" t="s">
        <v>30</v>
      </c>
      <c r="B469" s="26"/>
      <c r="C469" s="27" t="s">
        <v>141</v>
      </c>
      <c r="D469" s="27" t="s">
        <v>136</v>
      </c>
      <c r="E469" s="27" t="s">
        <v>361</v>
      </c>
      <c r="F469" s="27" t="s">
        <v>151</v>
      </c>
      <c r="G469" s="25">
        <v>439.4</v>
      </c>
      <c r="H469" s="25">
        <v>0</v>
      </c>
    </row>
    <row r="470" spans="1:8" ht="110.25" x14ac:dyDescent="0.25">
      <c r="A470" s="35" t="s">
        <v>266</v>
      </c>
      <c r="B470" s="26"/>
      <c r="C470" s="27" t="s">
        <v>141</v>
      </c>
      <c r="D470" s="27" t="s">
        <v>136</v>
      </c>
      <c r="E470" s="27" t="s">
        <v>206</v>
      </c>
      <c r="F470" s="27"/>
      <c r="G470" s="25">
        <f t="shared" ref="G470:H471" si="86">G471</f>
        <v>3688.9</v>
      </c>
      <c r="H470" s="25">
        <f t="shared" si="86"/>
        <v>3652</v>
      </c>
    </row>
    <row r="471" spans="1:8" ht="34.5" customHeight="1" x14ac:dyDescent="0.25">
      <c r="A471" s="10" t="s">
        <v>52</v>
      </c>
      <c r="B471" s="26"/>
      <c r="C471" s="27" t="s">
        <v>141</v>
      </c>
      <c r="D471" s="27" t="s">
        <v>136</v>
      </c>
      <c r="E471" s="27" t="s">
        <v>206</v>
      </c>
      <c r="F471" s="27" t="s">
        <v>150</v>
      </c>
      <c r="G471" s="25">
        <f t="shared" si="86"/>
        <v>3688.9</v>
      </c>
      <c r="H471" s="25">
        <f t="shared" si="86"/>
        <v>3652</v>
      </c>
    </row>
    <row r="472" spans="1:8" x14ac:dyDescent="0.25">
      <c r="A472" s="10" t="s">
        <v>30</v>
      </c>
      <c r="B472" s="26"/>
      <c r="C472" s="27" t="s">
        <v>141</v>
      </c>
      <c r="D472" s="27" t="s">
        <v>136</v>
      </c>
      <c r="E472" s="27" t="s">
        <v>206</v>
      </c>
      <c r="F472" s="27" t="s">
        <v>151</v>
      </c>
      <c r="G472" s="25">
        <v>3688.9</v>
      </c>
      <c r="H472" s="55">
        <v>3652</v>
      </c>
    </row>
    <row r="473" spans="1:8" ht="94.5" x14ac:dyDescent="0.25">
      <c r="A473" s="10" t="s">
        <v>255</v>
      </c>
      <c r="B473" s="26"/>
      <c r="C473" s="27" t="s">
        <v>141</v>
      </c>
      <c r="D473" s="27" t="s">
        <v>136</v>
      </c>
      <c r="E473" s="27" t="s">
        <v>164</v>
      </c>
      <c r="F473" s="27"/>
      <c r="G473" s="25">
        <f t="shared" ref="G473:H476" si="87">G474</f>
        <v>80</v>
      </c>
      <c r="H473" s="25">
        <f t="shared" si="87"/>
        <v>0</v>
      </c>
    </row>
    <row r="474" spans="1:8" ht="31.5" x14ac:dyDescent="0.25">
      <c r="A474" s="45" t="s">
        <v>253</v>
      </c>
      <c r="B474" s="26"/>
      <c r="C474" s="27" t="s">
        <v>141</v>
      </c>
      <c r="D474" s="27" t="s">
        <v>136</v>
      </c>
      <c r="E474" s="27" t="s">
        <v>207</v>
      </c>
      <c r="F474" s="27"/>
      <c r="G474" s="25">
        <f t="shared" si="87"/>
        <v>80</v>
      </c>
      <c r="H474" s="25">
        <f t="shared" si="87"/>
        <v>0</v>
      </c>
    </row>
    <row r="475" spans="1:8" x14ac:dyDescent="0.25">
      <c r="A475" s="46" t="s">
        <v>115</v>
      </c>
      <c r="B475" s="26"/>
      <c r="C475" s="27" t="s">
        <v>141</v>
      </c>
      <c r="D475" s="27" t="s">
        <v>136</v>
      </c>
      <c r="E475" s="27" t="s">
        <v>208</v>
      </c>
      <c r="F475" s="27"/>
      <c r="G475" s="25">
        <f t="shared" si="87"/>
        <v>80</v>
      </c>
      <c r="H475" s="25">
        <f t="shared" si="87"/>
        <v>0</v>
      </c>
    </row>
    <row r="476" spans="1:8" ht="34.5" customHeight="1" x14ac:dyDescent="0.25">
      <c r="A476" s="10" t="s">
        <v>52</v>
      </c>
      <c r="B476" s="26"/>
      <c r="C476" s="27" t="s">
        <v>141</v>
      </c>
      <c r="D476" s="27" t="s">
        <v>136</v>
      </c>
      <c r="E476" s="27" t="s">
        <v>208</v>
      </c>
      <c r="F476" s="27" t="s">
        <v>150</v>
      </c>
      <c r="G476" s="25">
        <f t="shared" si="87"/>
        <v>80</v>
      </c>
      <c r="H476" s="25">
        <f t="shared" si="87"/>
        <v>0</v>
      </c>
    </row>
    <row r="477" spans="1:8" x14ac:dyDescent="0.25">
      <c r="A477" s="10" t="s">
        <v>30</v>
      </c>
      <c r="B477" s="26"/>
      <c r="C477" s="27" t="s">
        <v>141</v>
      </c>
      <c r="D477" s="27" t="s">
        <v>136</v>
      </c>
      <c r="E477" s="27" t="s">
        <v>208</v>
      </c>
      <c r="F477" s="27" t="s">
        <v>151</v>
      </c>
      <c r="G477" s="25">
        <v>80</v>
      </c>
      <c r="H477" s="25">
        <v>0</v>
      </c>
    </row>
    <row r="478" spans="1:8" x14ac:dyDescent="0.25">
      <c r="A478" s="10" t="s">
        <v>63</v>
      </c>
      <c r="B478" s="26"/>
      <c r="C478" s="27" t="s">
        <v>141</v>
      </c>
      <c r="D478" s="27" t="s">
        <v>142</v>
      </c>
      <c r="E478" s="27"/>
      <c r="F478" s="27"/>
      <c r="G478" s="25">
        <f>G479</f>
        <v>35405.699999999997</v>
      </c>
      <c r="H478" s="25">
        <f>H479</f>
        <v>9013</v>
      </c>
    </row>
    <row r="479" spans="1:8" ht="47.25" x14ac:dyDescent="0.25">
      <c r="A479" s="10" t="s">
        <v>118</v>
      </c>
      <c r="B479" s="26"/>
      <c r="C479" s="27" t="s">
        <v>141</v>
      </c>
      <c r="D479" s="27" t="s">
        <v>142</v>
      </c>
      <c r="E479" s="27" t="s">
        <v>194</v>
      </c>
      <c r="F479" s="27"/>
      <c r="G479" s="25">
        <f>G487+G480</f>
        <v>35405.699999999997</v>
      </c>
      <c r="H479" s="25">
        <f>H487+H480</f>
        <v>9013</v>
      </c>
    </row>
    <row r="480" spans="1:8" ht="47.25" x14ac:dyDescent="0.25">
      <c r="A480" s="10" t="s">
        <v>252</v>
      </c>
      <c r="B480" s="26"/>
      <c r="C480" s="27" t="s">
        <v>141</v>
      </c>
      <c r="D480" s="27" t="s">
        <v>142</v>
      </c>
      <c r="E480" s="27" t="s">
        <v>203</v>
      </c>
      <c r="F480" s="27"/>
      <c r="G480" s="25">
        <f>G484+G481</f>
        <v>4329.5</v>
      </c>
      <c r="H480" s="25">
        <f>H484+H481</f>
        <v>3510.9</v>
      </c>
    </row>
    <row r="481" spans="1:8" ht="31.5" x14ac:dyDescent="0.25">
      <c r="A481" s="10" t="s">
        <v>107</v>
      </c>
      <c r="B481" s="26"/>
      <c r="C481" s="27" t="s">
        <v>141</v>
      </c>
      <c r="D481" s="27" t="s">
        <v>142</v>
      </c>
      <c r="E481" s="27" t="s">
        <v>209</v>
      </c>
      <c r="F481" s="27"/>
      <c r="G481" s="25">
        <f t="shared" ref="G481:H482" si="88">G482</f>
        <v>818.6</v>
      </c>
      <c r="H481" s="25">
        <f t="shared" si="88"/>
        <v>0</v>
      </c>
    </row>
    <row r="482" spans="1:8" ht="34.5" customHeight="1" x14ac:dyDescent="0.25">
      <c r="A482" s="10" t="s">
        <v>52</v>
      </c>
      <c r="B482" s="26"/>
      <c r="C482" s="27" t="s">
        <v>141</v>
      </c>
      <c r="D482" s="27" t="s">
        <v>142</v>
      </c>
      <c r="E482" s="27" t="s">
        <v>209</v>
      </c>
      <c r="F482" s="27" t="s">
        <v>150</v>
      </c>
      <c r="G482" s="25">
        <f t="shared" si="88"/>
        <v>818.6</v>
      </c>
      <c r="H482" s="25">
        <f t="shared" si="88"/>
        <v>0</v>
      </c>
    </row>
    <row r="483" spans="1:8" x14ac:dyDescent="0.25">
      <c r="A483" s="10" t="s">
        <v>30</v>
      </c>
      <c r="B483" s="26"/>
      <c r="C483" s="27" t="s">
        <v>141</v>
      </c>
      <c r="D483" s="27" t="s">
        <v>142</v>
      </c>
      <c r="E483" s="27" t="s">
        <v>209</v>
      </c>
      <c r="F483" s="27" t="s">
        <v>151</v>
      </c>
      <c r="G483" s="25">
        <v>818.6</v>
      </c>
      <c r="H483" s="25">
        <v>0</v>
      </c>
    </row>
    <row r="484" spans="1:8" ht="78.75" x14ac:dyDescent="0.25">
      <c r="A484" s="35" t="s">
        <v>267</v>
      </c>
      <c r="B484" s="26"/>
      <c r="C484" s="27" t="s">
        <v>141</v>
      </c>
      <c r="D484" s="27" t="s">
        <v>142</v>
      </c>
      <c r="E484" s="27" t="s">
        <v>210</v>
      </c>
      <c r="F484" s="27"/>
      <c r="G484" s="25">
        <f t="shared" ref="G484:H485" si="89">G485</f>
        <v>3510.9</v>
      </c>
      <c r="H484" s="25">
        <f t="shared" si="89"/>
        <v>3510.9</v>
      </c>
    </row>
    <row r="485" spans="1:8" ht="34.5" customHeight="1" x14ac:dyDescent="0.25">
      <c r="A485" s="10" t="s">
        <v>52</v>
      </c>
      <c r="B485" s="26"/>
      <c r="C485" s="27" t="s">
        <v>141</v>
      </c>
      <c r="D485" s="27" t="s">
        <v>142</v>
      </c>
      <c r="E485" s="27" t="s">
        <v>210</v>
      </c>
      <c r="F485" s="27" t="s">
        <v>150</v>
      </c>
      <c r="G485" s="25">
        <f t="shared" si="89"/>
        <v>3510.9</v>
      </c>
      <c r="H485" s="25">
        <f t="shared" si="89"/>
        <v>3510.9</v>
      </c>
    </row>
    <row r="486" spans="1:8" x14ac:dyDescent="0.25">
      <c r="A486" s="10" t="s">
        <v>30</v>
      </c>
      <c r="B486" s="26"/>
      <c r="C486" s="27" t="s">
        <v>141</v>
      </c>
      <c r="D486" s="27" t="s">
        <v>142</v>
      </c>
      <c r="E486" s="27" t="s">
        <v>210</v>
      </c>
      <c r="F486" s="27" t="s">
        <v>151</v>
      </c>
      <c r="G486" s="25">
        <v>3510.9</v>
      </c>
      <c r="H486" s="25">
        <v>3510.9</v>
      </c>
    </row>
    <row r="487" spans="1:8" ht="47.25" x14ac:dyDescent="0.25">
      <c r="A487" s="10" t="s">
        <v>254</v>
      </c>
      <c r="B487" s="37"/>
      <c r="C487" s="27" t="s">
        <v>141</v>
      </c>
      <c r="D487" s="27" t="s">
        <v>142</v>
      </c>
      <c r="E487" s="27" t="s">
        <v>211</v>
      </c>
      <c r="F487" s="27"/>
      <c r="G487" s="25">
        <f>G488+G496+G493+G501+G504</f>
        <v>31076.2</v>
      </c>
      <c r="H487" s="25">
        <f>H488+H496+H493+H501+H504</f>
        <v>5502.1</v>
      </c>
    </row>
    <row r="488" spans="1:8" ht="35.25" customHeight="1" x14ac:dyDescent="0.25">
      <c r="A488" s="10" t="s">
        <v>66</v>
      </c>
      <c r="B488" s="26"/>
      <c r="C488" s="27" t="s">
        <v>141</v>
      </c>
      <c r="D488" s="27" t="s">
        <v>142</v>
      </c>
      <c r="E488" s="27" t="s">
        <v>212</v>
      </c>
      <c r="F488" s="27"/>
      <c r="G488" s="25">
        <f>G489+G491</f>
        <v>15212.6</v>
      </c>
      <c r="H488" s="25">
        <f>H489+H491</f>
        <v>0</v>
      </c>
    </row>
    <row r="489" spans="1:8" ht="78.75" x14ac:dyDescent="0.25">
      <c r="A489" s="10" t="s">
        <v>44</v>
      </c>
      <c r="B489" s="28"/>
      <c r="C489" s="27" t="s">
        <v>141</v>
      </c>
      <c r="D489" s="27" t="s">
        <v>142</v>
      </c>
      <c r="E489" s="27" t="s">
        <v>212</v>
      </c>
      <c r="F489" s="27" t="s">
        <v>126</v>
      </c>
      <c r="G489" s="25">
        <f>G490</f>
        <v>13539.6</v>
      </c>
      <c r="H489" s="25">
        <f>H490</f>
        <v>0</v>
      </c>
    </row>
    <row r="490" spans="1:8" ht="18.75" customHeight="1" x14ac:dyDescent="0.25">
      <c r="A490" s="10" t="s">
        <v>104</v>
      </c>
      <c r="B490" s="26"/>
      <c r="C490" s="27" t="s">
        <v>141</v>
      </c>
      <c r="D490" s="27" t="s">
        <v>142</v>
      </c>
      <c r="E490" s="27" t="s">
        <v>212</v>
      </c>
      <c r="F490" s="27" t="s">
        <v>139</v>
      </c>
      <c r="G490" s="25">
        <v>13539.6</v>
      </c>
      <c r="H490" s="25">
        <v>0</v>
      </c>
    </row>
    <row r="491" spans="1:8" ht="31.5" x14ac:dyDescent="0.25">
      <c r="A491" s="10" t="s">
        <v>108</v>
      </c>
      <c r="B491" s="28"/>
      <c r="C491" s="27" t="s">
        <v>141</v>
      </c>
      <c r="D491" s="27" t="s">
        <v>142</v>
      </c>
      <c r="E491" s="27" t="s">
        <v>212</v>
      </c>
      <c r="F491" s="27" t="s">
        <v>161</v>
      </c>
      <c r="G491" s="25">
        <f>G492</f>
        <v>1673</v>
      </c>
      <c r="H491" s="25">
        <f>H492</f>
        <v>0</v>
      </c>
    </row>
    <row r="492" spans="1:8" ht="37.5" customHeight="1" x14ac:dyDescent="0.25">
      <c r="A492" s="10" t="s">
        <v>46</v>
      </c>
      <c r="B492" s="28"/>
      <c r="C492" s="27" t="s">
        <v>141</v>
      </c>
      <c r="D492" s="27" t="s">
        <v>142</v>
      </c>
      <c r="E492" s="27" t="s">
        <v>212</v>
      </c>
      <c r="F492" s="27" t="s">
        <v>162</v>
      </c>
      <c r="G492" s="25">
        <v>1673</v>
      </c>
      <c r="H492" s="25">
        <v>0</v>
      </c>
    </row>
    <row r="493" spans="1:8" x14ac:dyDescent="0.25">
      <c r="A493" s="10" t="s">
        <v>1</v>
      </c>
      <c r="B493" s="26"/>
      <c r="C493" s="27" t="s">
        <v>141</v>
      </c>
      <c r="D493" s="27" t="s">
        <v>142</v>
      </c>
      <c r="E493" s="27" t="s">
        <v>213</v>
      </c>
      <c r="F493" s="27"/>
      <c r="G493" s="25">
        <f t="shared" ref="G493:H494" si="90">G494</f>
        <v>10320.9</v>
      </c>
      <c r="H493" s="25">
        <f t="shared" si="90"/>
        <v>0</v>
      </c>
    </row>
    <row r="494" spans="1:8" ht="78.75" x14ac:dyDescent="0.25">
      <c r="A494" s="10" t="s">
        <v>44</v>
      </c>
      <c r="B494" s="28"/>
      <c r="C494" s="27" t="s">
        <v>141</v>
      </c>
      <c r="D494" s="27" t="s">
        <v>142</v>
      </c>
      <c r="E494" s="27" t="s">
        <v>213</v>
      </c>
      <c r="F494" s="27" t="s">
        <v>126</v>
      </c>
      <c r="G494" s="25">
        <f t="shared" si="90"/>
        <v>10320.9</v>
      </c>
      <c r="H494" s="25">
        <f t="shared" si="90"/>
        <v>0</v>
      </c>
    </row>
    <row r="495" spans="1:8" ht="31.5" x14ac:dyDescent="0.25">
      <c r="A495" s="10" t="s">
        <v>45</v>
      </c>
      <c r="B495" s="28"/>
      <c r="C495" s="27" t="s">
        <v>141</v>
      </c>
      <c r="D495" s="27" t="s">
        <v>142</v>
      </c>
      <c r="E495" s="27" t="s">
        <v>213</v>
      </c>
      <c r="F495" s="27" t="s">
        <v>127</v>
      </c>
      <c r="G495" s="25">
        <f>8556.1+1764.8</f>
        <v>10320.9</v>
      </c>
      <c r="H495" s="25">
        <v>0</v>
      </c>
    </row>
    <row r="496" spans="1:8" x14ac:dyDescent="0.25">
      <c r="A496" s="10" t="s">
        <v>114</v>
      </c>
      <c r="B496" s="28"/>
      <c r="C496" s="27" t="s">
        <v>141</v>
      </c>
      <c r="D496" s="27" t="s">
        <v>142</v>
      </c>
      <c r="E496" s="27" t="s">
        <v>214</v>
      </c>
      <c r="F496" s="27"/>
      <c r="G496" s="25">
        <f>G497+G499</f>
        <v>45</v>
      </c>
      <c r="H496" s="25">
        <f>H497+H499</f>
        <v>45</v>
      </c>
    </row>
    <row r="497" spans="1:8" ht="78.75" x14ac:dyDescent="0.25">
      <c r="A497" s="10" t="s">
        <v>44</v>
      </c>
      <c r="B497" s="28"/>
      <c r="C497" s="27" t="s">
        <v>141</v>
      </c>
      <c r="D497" s="27" t="s">
        <v>142</v>
      </c>
      <c r="E497" s="27" t="s">
        <v>214</v>
      </c>
      <c r="F497" s="27" t="s">
        <v>126</v>
      </c>
      <c r="G497" s="25">
        <f>G498</f>
        <v>23.8</v>
      </c>
      <c r="H497" s="25">
        <f>H498</f>
        <v>23.8</v>
      </c>
    </row>
    <row r="498" spans="1:8" ht="18.75" customHeight="1" x14ac:dyDescent="0.25">
      <c r="A498" s="10" t="s">
        <v>104</v>
      </c>
      <c r="B498" s="28"/>
      <c r="C498" s="27" t="s">
        <v>141</v>
      </c>
      <c r="D498" s="27" t="s">
        <v>142</v>
      </c>
      <c r="E498" s="27" t="s">
        <v>214</v>
      </c>
      <c r="F498" s="27" t="s">
        <v>139</v>
      </c>
      <c r="G498" s="25">
        <v>23.8</v>
      </c>
      <c r="H498" s="25">
        <v>23.8</v>
      </c>
    </row>
    <row r="499" spans="1:8" ht="31.5" x14ac:dyDescent="0.25">
      <c r="A499" s="10" t="s">
        <v>108</v>
      </c>
      <c r="B499" s="28"/>
      <c r="C499" s="27" t="s">
        <v>141</v>
      </c>
      <c r="D499" s="27" t="s">
        <v>142</v>
      </c>
      <c r="E499" s="27" t="s">
        <v>214</v>
      </c>
      <c r="F499" s="27" t="s">
        <v>161</v>
      </c>
      <c r="G499" s="25">
        <f>G500</f>
        <v>21.2</v>
      </c>
      <c r="H499" s="25">
        <f>H500</f>
        <v>21.2</v>
      </c>
    </row>
    <row r="500" spans="1:8" ht="35.25" customHeight="1" x14ac:dyDescent="0.25">
      <c r="A500" s="10" t="s">
        <v>46</v>
      </c>
      <c r="B500" s="28"/>
      <c r="C500" s="27" t="s">
        <v>141</v>
      </c>
      <c r="D500" s="27" t="s">
        <v>142</v>
      </c>
      <c r="E500" s="27" t="s">
        <v>214</v>
      </c>
      <c r="F500" s="27" t="s">
        <v>162</v>
      </c>
      <c r="G500" s="25">
        <v>21.2</v>
      </c>
      <c r="H500" s="25">
        <v>21.2</v>
      </c>
    </row>
    <row r="501" spans="1:8" ht="164.25" customHeight="1" x14ac:dyDescent="0.25">
      <c r="A501" s="10" t="s">
        <v>282</v>
      </c>
      <c r="B501" s="28"/>
      <c r="C501" s="27" t="s">
        <v>141</v>
      </c>
      <c r="D501" s="27" t="s">
        <v>142</v>
      </c>
      <c r="E501" s="27" t="s">
        <v>284</v>
      </c>
      <c r="F501" s="27"/>
      <c r="G501" s="25">
        <f>G502</f>
        <v>1438.9</v>
      </c>
      <c r="H501" s="25">
        <f>H502</f>
        <v>1438.9</v>
      </c>
    </row>
    <row r="502" spans="1:8" ht="34.5" customHeight="1" x14ac:dyDescent="0.25">
      <c r="A502" s="10" t="s">
        <v>52</v>
      </c>
      <c r="B502" s="28"/>
      <c r="C502" s="27" t="s">
        <v>141</v>
      </c>
      <c r="D502" s="27" t="s">
        <v>142</v>
      </c>
      <c r="E502" s="27" t="s">
        <v>284</v>
      </c>
      <c r="F502" s="27" t="s">
        <v>150</v>
      </c>
      <c r="G502" s="25">
        <f>G503</f>
        <v>1438.9</v>
      </c>
      <c r="H502" s="25">
        <f>H503</f>
        <v>1438.9</v>
      </c>
    </row>
    <row r="503" spans="1:8" x14ac:dyDescent="0.25">
      <c r="A503" s="10" t="s">
        <v>30</v>
      </c>
      <c r="B503" s="28"/>
      <c r="C503" s="27" t="s">
        <v>141</v>
      </c>
      <c r="D503" s="27" t="s">
        <v>142</v>
      </c>
      <c r="E503" s="27" t="s">
        <v>284</v>
      </c>
      <c r="F503" s="27" t="s">
        <v>151</v>
      </c>
      <c r="G503" s="25">
        <v>1438.9</v>
      </c>
      <c r="H503" s="55">
        <v>1438.9</v>
      </c>
    </row>
    <row r="504" spans="1:8" ht="73.5" customHeight="1" x14ac:dyDescent="0.25">
      <c r="A504" s="10" t="s">
        <v>283</v>
      </c>
      <c r="B504" s="28"/>
      <c r="C504" s="27" t="s">
        <v>141</v>
      </c>
      <c r="D504" s="27" t="s">
        <v>142</v>
      </c>
      <c r="E504" s="27" t="s">
        <v>285</v>
      </c>
      <c r="F504" s="27"/>
      <c r="G504" s="25">
        <f>G505</f>
        <v>4058.8</v>
      </c>
      <c r="H504" s="25">
        <f>H505</f>
        <v>4018.2</v>
      </c>
    </row>
    <row r="505" spans="1:8" ht="34.5" customHeight="1" x14ac:dyDescent="0.25">
      <c r="A505" s="10" t="s">
        <v>52</v>
      </c>
      <c r="B505" s="28"/>
      <c r="C505" s="27" t="s">
        <v>141</v>
      </c>
      <c r="D505" s="27" t="s">
        <v>142</v>
      </c>
      <c r="E505" s="27" t="s">
        <v>285</v>
      </c>
      <c r="F505" s="27" t="s">
        <v>150</v>
      </c>
      <c r="G505" s="25">
        <f>G506</f>
        <v>4058.8</v>
      </c>
      <c r="H505" s="25">
        <f>H506</f>
        <v>4018.2</v>
      </c>
    </row>
    <row r="506" spans="1:8" x14ac:dyDescent="0.25">
      <c r="A506" s="10" t="s">
        <v>30</v>
      </c>
      <c r="B506" s="28"/>
      <c r="C506" s="27" t="s">
        <v>141</v>
      </c>
      <c r="D506" s="27" t="s">
        <v>142</v>
      </c>
      <c r="E506" s="27" t="s">
        <v>285</v>
      </c>
      <c r="F506" s="27" t="s">
        <v>151</v>
      </c>
      <c r="G506" s="25">
        <v>4058.8</v>
      </c>
      <c r="H506" s="55">
        <v>4018.2</v>
      </c>
    </row>
    <row r="507" spans="1:8" x14ac:dyDescent="0.25">
      <c r="A507" s="10" t="s">
        <v>9</v>
      </c>
      <c r="B507" s="26"/>
      <c r="C507" s="27" t="s">
        <v>16</v>
      </c>
      <c r="D507" s="27"/>
      <c r="E507" s="27"/>
      <c r="F507" s="27"/>
      <c r="G507" s="25">
        <f t="shared" ref="G507:H510" si="91">G508</f>
        <v>176.1</v>
      </c>
      <c r="H507" s="25">
        <f t="shared" si="91"/>
        <v>176.1</v>
      </c>
    </row>
    <row r="508" spans="1:8" x14ac:dyDescent="0.25">
      <c r="A508" s="10" t="s">
        <v>20</v>
      </c>
      <c r="B508" s="26"/>
      <c r="C508" s="27" t="s">
        <v>16</v>
      </c>
      <c r="D508" s="27" t="s">
        <v>128</v>
      </c>
      <c r="E508" s="27"/>
      <c r="F508" s="27"/>
      <c r="G508" s="25">
        <f t="shared" si="91"/>
        <v>176.1</v>
      </c>
      <c r="H508" s="25">
        <f t="shared" si="91"/>
        <v>176.1</v>
      </c>
    </row>
    <row r="509" spans="1:8" ht="47.25" x14ac:dyDescent="0.25">
      <c r="A509" s="10" t="s">
        <v>118</v>
      </c>
      <c r="B509" s="26"/>
      <c r="C509" s="27" t="s">
        <v>16</v>
      </c>
      <c r="D509" s="27" t="s">
        <v>128</v>
      </c>
      <c r="E509" s="27" t="s">
        <v>194</v>
      </c>
      <c r="F509" s="27"/>
      <c r="G509" s="25">
        <f>G510+G516</f>
        <v>176.1</v>
      </c>
      <c r="H509" s="25">
        <f>H510+H516</f>
        <v>176.1</v>
      </c>
    </row>
    <row r="510" spans="1:8" ht="31.5" x14ac:dyDescent="0.25">
      <c r="A510" s="10" t="s">
        <v>51</v>
      </c>
      <c r="B510" s="26"/>
      <c r="C510" s="27" t="s">
        <v>16</v>
      </c>
      <c r="D510" s="27" t="s">
        <v>128</v>
      </c>
      <c r="E510" s="27" t="s">
        <v>195</v>
      </c>
      <c r="F510" s="27"/>
      <c r="G510" s="25">
        <f t="shared" si="91"/>
        <v>130</v>
      </c>
      <c r="H510" s="25">
        <f t="shared" si="91"/>
        <v>130</v>
      </c>
    </row>
    <row r="511" spans="1:8" ht="85.5" customHeight="1" x14ac:dyDescent="0.25">
      <c r="A511" s="35" t="s">
        <v>268</v>
      </c>
      <c r="B511" s="26"/>
      <c r="C511" s="27" t="s">
        <v>16</v>
      </c>
      <c r="D511" s="27" t="s">
        <v>128</v>
      </c>
      <c r="E511" s="27" t="s">
        <v>215</v>
      </c>
      <c r="F511" s="27"/>
      <c r="G511" s="25">
        <f>G514+G512</f>
        <v>130</v>
      </c>
      <c r="H511" s="25">
        <f>H514+H512</f>
        <v>130</v>
      </c>
    </row>
    <row r="512" spans="1:8" ht="31.5" x14ac:dyDescent="0.25">
      <c r="A512" s="10" t="s">
        <v>108</v>
      </c>
      <c r="B512" s="26"/>
      <c r="C512" s="27" t="s">
        <v>16</v>
      </c>
      <c r="D512" s="27" t="s">
        <v>128</v>
      </c>
      <c r="E512" s="27" t="s">
        <v>215</v>
      </c>
      <c r="F512" s="27" t="s">
        <v>161</v>
      </c>
      <c r="G512" s="25">
        <f>G513</f>
        <v>1.3</v>
      </c>
      <c r="H512" s="25">
        <f>H513</f>
        <v>1.3</v>
      </c>
    </row>
    <row r="513" spans="1:8" ht="33.75" customHeight="1" x14ac:dyDescent="0.25">
      <c r="A513" s="10" t="s">
        <v>46</v>
      </c>
      <c r="B513" s="26"/>
      <c r="C513" s="27" t="s">
        <v>16</v>
      </c>
      <c r="D513" s="27" t="s">
        <v>128</v>
      </c>
      <c r="E513" s="27" t="s">
        <v>215</v>
      </c>
      <c r="F513" s="27" t="s">
        <v>162</v>
      </c>
      <c r="G513" s="25">
        <v>1.3</v>
      </c>
      <c r="H513" s="25">
        <v>1.3</v>
      </c>
    </row>
    <row r="514" spans="1:8" ht="19.5" customHeight="1" x14ac:dyDescent="0.25">
      <c r="A514" s="10" t="s">
        <v>38</v>
      </c>
      <c r="B514" s="26"/>
      <c r="C514" s="27" t="s">
        <v>16</v>
      </c>
      <c r="D514" s="27" t="s">
        <v>128</v>
      </c>
      <c r="E514" s="27" t="s">
        <v>215</v>
      </c>
      <c r="F514" s="27" t="s">
        <v>133</v>
      </c>
      <c r="G514" s="25">
        <f>G515</f>
        <v>128.69999999999999</v>
      </c>
      <c r="H514" s="25">
        <f>H515</f>
        <v>128.69999999999999</v>
      </c>
    </row>
    <row r="515" spans="1:8" ht="31.5" x14ac:dyDescent="0.25">
      <c r="A515" s="10" t="s">
        <v>105</v>
      </c>
      <c r="B515" s="26"/>
      <c r="C515" s="27" t="s">
        <v>16</v>
      </c>
      <c r="D515" s="27" t="s">
        <v>128</v>
      </c>
      <c r="E515" s="27" t="s">
        <v>215</v>
      </c>
      <c r="F515" s="27" t="s">
        <v>134</v>
      </c>
      <c r="G515" s="25">
        <v>128.69999999999999</v>
      </c>
      <c r="H515" s="25">
        <v>128.69999999999999</v>
      </c>
    </row>
    <row r="516" spans="1:8" ht="33.75" customHeight="1" x14ac:dyDescent="0.25">
      <c r="A516" s="10" t="s">
        <v>112</v>
      </c>
      <c r="B516" s="26"/>
      <c r="C516" s="27" t="s">
        <v>16</v>
      </c>
      <c r="D516" s="27" t="s">
        <v>128</v>
      </c>
      <c r="E516" s="27" t="s">
        <v>198</v>
      </c>
      <c r="F516" s="27"/>
      <c r="G516" s="25">
        <f t="shared" ref="G516:H518" si="92">G517</f>
        <v>46.1</v>
      </c>
      <c r="H516" s="25">
        <f t="shared" si="92"/>
        <v>46.1</v>
      </c>
    </row>
    <row r="517" spans="1:8" ht="63" x14ac:dyDescent="0.25">
      <c r="A517" s="10" t="s">
        <v>329</v>
      </c>
      <c r="B517" s="26"/>
      <c r="C517" s="27" t="s">
        <v>16</v>
      </c>
      <c r="D517" s="27" t="s">
        <v>128</v>
      </c>
      <c r="E517" s="27" t="s">
        <v>328</v>
      </c>
      <c r="F517" s="27"/>
      <c r="G517" s="25">
        <f t="shared" si="92"/>
        <v>46.1</v>
      </c>
      <c r="H517" s="25">
        <f t="shared" si="92"/>
        <v>46.1</v>
      </c>
    </row>
    <row r="518" spans="1:8" ht="21.75" customHeight="1" x14ac:dyDescent="0.25">
      <c r="A518" s="10" t="s">
        <v>38</v>
      </c>
      <c r="B518" s="26"/>
      <c r="C518" s="27" t="s">
        <v>16</v>
      </c>
      <c r="D518" s="27" t="s">
        <v>128</v>
      </c>
      <c r="E518" s="27" t="s">
        <v>328</v>
      </c>
      <c r="F518" s="27" t="s">
        <v>133</v>
      </c>
      <c r="G518" s="25">
        <f t="shared" si="92"/>
        <v>46.1</v>
      </c>
      <c r="H518" s="25">
        <f t="shared" si="92"/>
        <v>46.1</v>
      </c>
    </row>
    <row r="519" spans="1:8" ht="31.5" x14ac:dyDescent="0.25">
      <c r="A519" s="10" t="s">
        <v>105</v>
      </c>
      <c r="B519" s="26"/>
      <c r="C519" s="27" t="s">
        <v>16</v>
      </c>
      <c r="D519" s="27" t="s">
        <v>128</v>
      </c>
      <c r="E519" s="27" t="s">
        <v>328</v>
      </c>
      <c r="F519" s="27" t="s">
        <v>134</v>
      </c>
      <c r="G519" s="25">
        <v>46.1</v>
      </c>
      <c r="H519" s="25">
        <v>46.1</v>
      </c>
    </row>
    <row r="520" spans="1:8" x14ac:dyDescent="0.25">
      <c r="A520" s="10" t="s">
        <v>12</v>
      </c>
      <c r="B520" s="26"/>
      <c r="C520" s="27"/>
      <c r="D520" s="27"/>
      <c r="E520" s="27"/>
      <c r="F520" s="27"/>
      <c r="G520" s="25">
        <f>G12+G127+G144+G151+G315+G397</f>
        <v>2007803.7000000002</v>
      </c>
      <c r="H520" s="25">
        <f>H12+H127+H144+H151+H315+H397</f>
        <v>1172949.3999999999</v>
      </c>
    </row>
    <row r="521" spans="1:8" x14ac:dyDescent="0.25">
      <c r="C521" s="13"/>
      <c r="D521" s="13"/>
      <c r="F521" s="13"/>
    </row>
    <row r="522" spans="1:8" x14ac:dyDescent="0.25">
      <c r="C522" s="13"/>
      <c r="D522" s="13"/>
      <c r="F522" s="13"/>
      <c r="G522" s="56"/>
      <c r="H522" s="56"/>
    </row>
    <row r="523" spans="1:8" x14ac:dyDescent="0.25">
      <c r="C523" s="13"/>
      <c r="D523" s="13"/>
      <c r="F523" s="13"/>
      <c r="G523" s="56"/>
    </row>
    <row r="524" spans="1:8" x14ac:dyDescent="0.25">
      <c r="C524" s="13"/>
      <c r="D524" s="13"/>
      <c r="F524" s="13"/>
    </row>
    <row r="525" spans="1:8" x14ac:dyDescent="0.25">
      <c r="C525" s="13"/>
      <c r="D525" s="13"/>
      <c r="F525" s="13"/>
    </row>
    <row r="526" spans="1:8" x14ac:dyDescent="0.25">
      <c r="C526" s="13"/>
      <c r="D526" s="13"/>
      <c r="F526" s="13"/>
    </row>
    <row r="527" spans="1:8" x14ac:dyDescent="0.25">
      <c r="C527" s="13"/>
      <c r="F527" s="13"/>
    </row>
    <row r="528" spans="1:8" x14ac:dyDescent="0.25">
      <c r="D528" s="13"/>
      <c r="F528" s="13"/>
    </row>
    <row r="529" spans="3:6" x14ac:dyDescent="0.25">
      <c r="C529" s="13"/>
      <c r="D529" s="13"/>
    </row>
    <row r="530" spans="3:6" x14ac:dyDescent="0.25">
      <c r="C530" s="13"/>
      <c r="D530" s="13"/>
      <c r="F530" s="13"/>
    </row>
    <row r="531" spans="3:6" x14ac:dyDescent="0.25">
      <c r="C531" s="13"/>
      <c r="D531" s="13"/>
      <c r="F531" s="13"/>
    </row>
    <row r="532" spans="3:6" x14ac:dyDescent="0.25">
      <c r="C532" s="13"/>
      <c r="D532" s="13"/>
      <c r="F532" s="13"/>
    </row>
    <row r="533" spans="3:6" x14ac:dyDescent="0.25">
      <c r="C533" s="13"/>
      <c r="D533" s="13"/>
      <c r="F533" s="13"/>
    </row>
    <row r="534" spans="3:6" x14ac:dyDescent="0.25">
      <c r="C534" s="13"/>
      <c r="D534" s="13"/>
      <c r="F534" s="13"/>
    </row>
    <row r="535" spans="3:6" x14ac:dyDescent="0.25">
      <c r="C535" s="13"/>
      <c r="D535" s="13"/>
      <c r="F535" s="13"/>
    </row>
    <row r="536" spans="3:6" x14ac:dyDescent="0.25">
      <c r="C536" s="13"/>
      <c r="D536" s="13"/>
      <c r="F536" s="13"/>
    </row>
    <row r="537" spans="3:6" x14ac:dyDescent="0.25">
      <c r="C537" s="13"/>
      <c r="D537" s="13"/>
      <c r="F537" s="13"/>
    </row>
    <row r="538" spans="3:6" x14ac:dyDescent="0.25">
      <c r="C538" s="13"/>
      <c r="D538" s="13"/>
      <c r="F538" s="13"/>
    </row>
    <row r="539" spans="3:6" x14ac:dyDescent="0.25">
      <c r="C539" s="13"/>
      <c r="D539" s="13"/>
      <c r="F539" s="13"/>
    </row>
    <row r="540" spans="3:6" x14ac:dyDescent="0.25">
      <c r="C540" s="13"/>
      <c r="D540" s="13"/>
      <c r="F540" s="13"/>
    </row>
    <row r="541" spans="3:6" x14ac:dyDescent="0.25">
      <c r="C541" s="13"/>
      <c r="D541" s="13"/>
      <c r="F541" s="13"/>
    </row>
    <row r="542" spans="3:6" x14ac:dyDescent="0.25">
      <c r="C542" s="13"/>
      <c r="D542" s="13"/>
      <c r="F542" s="13"/>
    </row>
    <row r="543" spans="3:6" x14ac:dyDescent="0.25">
      <c r="C543" s="13"/>
      <c r="D543" s="13"/>
      <c r="F543" s="13"/>
    </row>
    <row r="544" spans="3:6" x14ac:dyDescent="0.25">
      <c r="C544" s="13"/>
      <c r="D544" s="13"/>
      <c r="F544" s="13"/>
    </row>
    <row r="545" spans="3:6" x14ac:dyDescent="0.25">
      <c r="C545" s="13"/>
      <c r="D545" s="13"/>
      <c r="F545" s="13"/>
    </row>
    <row r="546" spans="3:6" x14ac:dyDescent="0.25">
      <c r="C546" s="13"/>
      <c r="D546" s="13"/>
      <c r="F546" s="13"/>
    </row>
    <row r="547" spans="3:6" x14ac:dyDescent="0.25">
      <c r="C547" s="13"/>
      <c r="D547" s="13"/>
      <c r="F547" s="13"/>
    </row>
    <row r="548" spans="3:6" x14ac:dyDescent="0.25">
      <c r="C548" s="13"/>
      <c r="D548" s="13"/>
      <c r="F548" s="13"/>
    </row>
    <row r="549" spans="3:6" x14ac:dyDescent="0.25">
      <c r="C549" s="13"/>
      <c r="D549" s="13"/>
      <c r="F549" s="13"/>
    </row>
    <row r="550" spans="3:6" x14ac:dyDescent="0.25">
      <c r="C550" s="13"/>
      <c r="D550" s="13"/>
      <c r="F550" s="13"/>
    </row>
    <row r="551" spans="3:6" x14ac:dyDescent="0.25">
      <c r="C551" s="13"/>
      <c r="D551" s="13"/>
      <c r="F551" s="13"/>
    </row>
    <row r="552" spans="3:6" x14ac:dyDescent="0.25">
      <c r="C552" s="13"/>
      <c r="D552" s="13"/>
      <c r="F552" s="13"/>
    </row>
    <row r="553" spans="3:6" x14ac:dyDescent="0.25">
      <c r="C553" s="13"/>
      <c r="D553" s="13"/>
      <c r="F553" s="13"/>
    </row>
    <row r="554" spans="3:6" x14ac:dyDescent="0.25">
      <c r="C554" s="13"/>
      <c r="D554" s="13"/>
      <c r="F554" s="13"/>
    </row>
    <row r="555" spans="3:6" x14ac:dyDescent="0.25">
      <c r="C555" s="13"/>
      <c r="D555" s="13"/>
      <c r="F555" s="13"/>
    </row>
    <row r="556" spans="3:6" x14ac:dyDescent="0.25">
      <c r="C556" s="13"/>
      <c r="D556" s="13"/>
      <c r="F556" s="13"/>
    </row>
    <row r="557" spans="3:6" x14ac:dyDescent="0.25">
      <c r="C557" s="13"/>
      <c r="D557" s="13"/>
      <c r="F557" s="13"/>
    </row>
    <row r="558" spans="3:6" x14ac:dyDescent="0.25">
      <c r="C558" s="13"/>
      <c r="D558" s="13"/>
      <c r="F558" s="13"/>
    </row>
    <row r="559" spans="3:6" x14ac:dyDescent="0.25">
      <c r="C559" s="13"/>
      <c r="D559" s="13"/>
      <c r="F559" s="13"/>
    </row>
    <row r="560" spans="3:6" x14ac:dyDescent="0.25">
      <c r="C560" s="13"/>
      <c r="D560" s="13"/>
      <c r="F560" s="13"/>
    </row>
    <row r="561" spans="3:6" x14ac:dyDescent="0.25">
      <c r="C561" s="13"/>
      <c r="D561" s="13"/>
      <c r="F561" s="13"/>
    </row>
    <row r="562" spans="3:6" x14ac:dyDescent="0.25">
      <c r="C562" s="13"/>
      <c r="D562" s="13"/>
      <c r="F562" s="13"/>
    </row>
    <row r="563" spans="3:6" x14ac:dyDescent="0.25">
      <c r="C563" s="13"/>
      <c r="F563" s="13"/>
    </row>
    <row r="564" spans="3:6" x14ac:dyDescent="0.25">
      <c r="F564" s="13"/>
    </row>
    <row r="572" spans="3:6" x14ac:dyDescent="0.25">
      <c r="D572" s="13"/>
    </row>
    <row r="573" spans="3:6" x14ac:dyDescent="0.25">
      <c r="C573" s="13"/>
      <c r="D573" s="13"/>
    </row>
    <row r="574" spans="3:6" x14ac:dyDescent="0.25">
      <c r="C574" s="13"/>
      <c r="D574" s="13"/>
      <c r="F574" s="13"/>
    </row>
    <row r="575" spans="3:6" x14ac:dyDescent="0.25">
      <c r="C575" s="13"/>
      <c r="D575" s="13"/>
      <c r="F575" s="13"/>
    </row>
    <row r="576" spans="3:6" x14ac:dyDescent="0.25">
      <c r="C576" s="13"/>
      <c r="D576" s="13"/>
      <c r="F576" s="13"/>
    </row>
    <row r="577" spans="3:6" x14ac:dyDescent="0.25">
      <c r="C577" s="13"/>
      <c r="D577" s="13"/>
      <c r="F577" s="13"/>
    </row>
    <row r="578" spans="3:6" x14ac:dyDescent="0.25">
      <c r="C578" s="13"/>
      <c r="D578" s="13"/>
      <c r="F578" s="13"/>
    </row>
    <row r="579" spans="3:6" x14ac:dyDescent="0.25">
      <c r="C579" s="13"/>
      <c r="D579" s="13"/>
      <c r="F579" s="13"/>
    </row>
    <row r="580" spans="3:6" x14ac:dyDescent="0.25">
      <c r="C580" s="13"/>
      <c r="D580" s="13"/>
      <c r="F580" s="13"/>
    </row>
    <row r="581" spans="3:6" x14ac:dyDescent="0.25">
      <c r="C581" s="13"/>
      <c r="D581" s="13"/>
      <c r="F581" s="13"/>
    </row>
    <row r="582" spans="3:6" x14ac:dyDescent="0.25">
      <c r="C582" s="13"/>
      <c r="D582" s="13"/>
      <c r="F582" s="13"/>
    </row>
    <row r="583" spans="3:6" x14ac:dyDescent="0.25">
      <c r="C583" s="13"/>
      <c r="D583" s="13"/>
      <c r="F583" s="13"/>
    </row>
    <row r="584" spans="3:6" x14ac:dyDescent="0.25">
      <c r="C584" s="13"/>
      <c r="D584" s="13"/>
      <c r="F584" s="13"/>
    </row>
    <row r="585" spans="3:6" x14ac:dyDescent="0.25">
      <c r="C585" s="13"/>
      <c r="D585" s="13"/>
      <c r="F585" s="13"/>
    </row>
    <row r="586" spans="3:6" x14ac:dyDescent="0.25">
      <c r="C586" s="13"/>
      <c r="D586" s="13"/>
      <c r="F586" s="13"/>
    </row>
    <row r="587" spans="3:6" x14ac:dyDescent="0.25">
      <c r="C587" s="13"/>
      <c r="D587" s="13"/>
      <c r="F587" s="13"/>
    </row>
    <row r="588" spans="3:6" x14ac:dyDescent="0.25">
      <c r="C588" s="13"/>
      <c r="D588" s="13"/>
      <c r="F588" s="13"/>
    </row>
    <row r="589" spans="3:6" x14ac:dyDescent="0.25">
      <c r="C589" s="13"/>
      <c r="D589" s="13"/>
      <c r="F589" s="13"/>
    </row>
    <row r="590" spans="3:6" x14ac:dyDescent="0.25">
      <c r="C590" s="13"/>
      <c r="D590" s="13"/>
      <c r="F590" s="13"/>
    </row>
    <row r="591" spans="3:6" x14ac:dyDescent="0.25">
      <c r="C591" s="13"/>
      <c r="D591" s="13"/>
      <c r="F591" s="13"/>
    </row>
    <row r="592" spans="3:6" x14ac:dyDescent="0.25">
      <c r="C592" s="13"/>
      <c r="D592" s="13"/>
      <c r="F592" s="13"/>
    </row>
    <row r="593" spans="3:6" x14ac:dyDescent="0.25">
      <c r="C593" s="13"/>
      <c r="D593" s="13"/>
      <c r="F593" s="13"/>
    </row>
    <row r="594" spans="3:6" x14ac:dyDescent="0.25">
      <c r="C594" s="13"/>
      <c r="D594" s="13"/>
      <c r="F594" s="13"/>
    </row>
    <row r="595" spans="3:6" x14ac:dyDescent="0.25">
      <c r="C595" s="13"/>
      <c r="D595" s="13"/>
      <c r="F595" s="13"/>
    </row>
    <row r="596" spans="3:6" x14ac:dyDescent="0.25">
      <c r="C596" s="13"/>
      <c r="D596" s="13"/>
      <c r="F596" s="13"/>
    </row>
    <row r="597" spans="3:6" x14ac:dyDescent="0.25">
      <c r="C597" s="13"/>
      <c r="D597" s="13"/>
      <c r="F597" s="13"/>
    </row>
    <row r="598" spans="3:6" x14ac:dyDescent="0.25">
      <c r="C598" s="13"/>
      <c r="D598" s="13"/>
      <c r="F598" s="13"/>
    </row>
    <row r="599" spans="3:6" x14ac:dyDescent="0.25">
      <c r="C599" s="13"/>
      <c r="D599" s="13"/>
      <c r="F599" s="13"/>
    </row>
    <row r="600" spans="3:6" x14ac:dyDescent="0.25">
      <c r="C600" s="13"/>
      <c r="D600" s="13"/>
      <c r="F600" s="13"/>
    </row>
    <row r="601" spans="3:6" x14ac:dyDescent="0.25">
      <c r="C601" s="13"/>
      <c r="D601" s="13"/>
      <c r="F601" s="13"/>
    </row>
    <row r="602" spans="3:6" x14ac:dyDescent="0.25">
      <c r="C602" s="13"/>
      <c r="D602" s="13"/>
      <c r="F602" s="13"/>
    </row>
    <row r="603" spans="3:6" x14ac:dyDescent="0.25">
      <c r="C603" s="13"/>
      <c r="D603" s="13"/>
      <c r="F603" s="13"/>
    </row>
    <row r="604" spans="3:6" x14ac:dyDescent="0.25">
      <c r="C604" s="13"/>
      <c r="D604" s="13"/>
      <c r="F604" s="13"/>
    </row>
    <row r="605" spans="3:6" x14ac:dyDescent="0.25">
      <c r="C605" s="13"/>
      <c r="D605" s="13"/>
      <c r="F605" s="13"/>
    </row>
    <row r="606" spans="3:6" x14ac:dyDescent="0.25">
      <c r="C606" s="13"/>
      <c r="D606" s="13"/>
      <c r="F606" s="13"/>
    </row>
    <row r="607" spans="3:6" x14ac:dyDescent="0.25">
      <c r="C607" s="13"/>
      <c r="D607" s="13"/>
      <c r="F607" s="13"/>
    </row>
    <row r="608" spans="3:6" x14ac:dyDescent="0.25">
      <c r="C608" s="13"/>
      <c r="D608" s="13"/>
      <c r="F608" s="13"/>
    </row>
    <row r="609" spans="3:6" x14ac:dyDescent="0.25">
      <c r="C609" s="13"/>
      <c r="D609" s="13"/>
      <c r="F609" s="13"/>
    </row>
    <row r="610" spans="3:6" x14ac:dyDescent="0.25">
      <c r="C610" s="13"/>
      <c r="D610" s="13"/>
      <c r="F610" s="13"/>
    </row>
    <row r="611" spans="3:6" x14ac:dyDescent="0.25">
      <c r="C611" s="13"/>
      <c r="D611" s="13"/>
      <c r="F611" s="13"/>
    </row>
    <row r="612" spans="3:6" x14ac:dyDescent="0.25">
      <c r="C612" s="13"/>
      <c r="D612" s="13"/>
      <c r="F612" s="13"/>
    </row>
    <row r="613" spans="3:6" x14ac:dyDescent="0.25">
      <c r="C613" s="13"/>
      <c r="D613" s="13"/>
      <c r="F613" s="13"/>
    </row>
    <row r="614" spans="3:6" x14ac:dyDescent="0.25">
      <c r="C614" s="13"/>
      <c r="D614" s="13"/>
      <c r="F614" s="13"/>
    </row>
    <row r="615" spans="3:6" x14ac:dyDescent="0.25">
      <c r="C615" s="13"/>
      <c r="D615" s="13"/>
      <c r="F615" s="13"/>
    </row>
    <row r="616" spans="3:6" x14ac:dyDescent="0.25">
      <c r="C616" s="13"/>
      <c r="D616" s="13"/>
      <c r="F616" s="13"/>
    </row>
    <row r="617" spans="3:6" x14ac:dyDescent="0.25">
      <c r="C617" s="13"/>
      <c r="D617" s="13"/>
      <c r="F617" s="13"/>
    </row>
    <row r="618" spans="3:6" x14ac:dyDescent="0.25">
      <c r="C618" s="13"/>
      <c r="D618" s="13"/>
      <c r="F618" s="13"/>
    </row>
    <row r="619" spans="3:6" x14ac:dyDescent="0.25">
      <c r="C619" s="13"/>
      <c r="D619" s="13"/>
      <c r="F619" s="13"/>
    </row>
    <row r="620" spans="3:6" x14ac:dyDescent="0.25">
      <c r="C620" s="13"/>
      <c r="D620" s="13"/>
      <c r="F620" s="13"/>
    </row>
    <row r="621" spans="3:6" x14ac:dyDescent="0.25">
      <c r="C621" s="13"/>
      <c r="D621" s="13"/>
      <c r="F621" s="13"/>
    </row>
    <row r="622" spans="3:6" x14ac:dyDescent="0.25">
      <c r="C622" s="13"/>
      <c r="D622" s="13"/>
      <c r="F622" s="13"/>
    </row>
    <row r="623" spans="3:6" x14ac:dyDescent="0.25">
      <c r="C623" s="13"/>
      <c r="D623" s="13"/>
      <c r="F623" s="13"/>
    </row>
    <row r="624" spans="3:6" x14ac:dyDescent="0.25">
      <c r="C624" s="13"/>
      <c r="D624" s="13"/>
      <c r="F624" s="13"/>
    </row>
    <row r="625" spans="3:6" x14ac:dyDescent="0.25">
      <c r="C625" s="13"/>
      <c r="D625" s="13"/>
      <c r="F625" s="13"/>
    </row>
    <row r="626" spans="3:6" x14ac:dyDescent="0.25">
      <c r="C626" s="13"/>
      <c r="D626" s="13"/>
      <c r="F626" s="13"/>
    </row>
    <row r="627" spans="3:6" x14ac:dyDescent="0.25">
      <c r="C627" s="13"/>
      <c r="D627" s="13"/>
      <c r="F627" s="13"/>
    </row>
    <row r="628" spans="3:6" x14ac:dyDescent="0.25">
      <c r="C628" s="13"/>
      <c r="D628" s="13"/>
      <c r="F628" s="13"/>
    </row>
    <row r="629" spans="3:6" x14ac:dyDescent="0.25">
      <c r="C629" s="13"/>
      <c r="D629" s="13"/>
      <c r="F629" s="13"/>
    </row>
    <row r="630" spans="3:6" x14ac:dyDescent="0.25">
      <c r="C630" s="13"/>
      <c r="D630" s="13"/>
      <c r="F630" s="13"/>
    </row>
    <row r="631" spans="3:6" x14ac:dyDescent="0.25">
      <c r="C631" s="13"/>
      <c r="D631" s="13"/>
      <c r="F631" s="13"/>
    </row>
    <row r="632" spans="3:6" x14ac:dyDescent="0.25">
      <c r="C632" s="13"/>
      <c r="D632" s="13"/>
      <c r="F632" s="13"/>
    </row>
    <row r="633" spans="3:6" x14ac:dyDescent="0.25">
      <c r="C633" s="13"/>
      <c r="D633" s="13"/>
      <c r="F633" s="13"/>
    </row>
    <row r="634" spans="3:6" x14ac:dyDescent="0.25">
      <c r="C634" s="13"/>
      <c r="D634" s="13"/>
      <c r="F634" s="13"/>
    </row>
    <row r="635" spans="3:6" x14ac:dyDescent="0.25">
      <c r="C635" s="13"/>
      <c r="D635" s="13"/>
      <c r="F635" s="13"/>
    </row>
    <row r="636" spans="3:6" x14ac:dyDescent="0.25">
      <c r="C636" s="13"/>
      <c r="D636" s="13"/>
      <c r="F636" s="13"/>
    </row>
    <row r="637" spans="3:6" x14ac:dyDescent="0.25">
      <c r="C637" s="13"/>
      <c r="D637" s="13"/>
      <c r="F637" s="13"/>
    </row>
    <row r="638" spans="3:6" x14ac:dyDescent="0.25">
      <c r="C638" s="13"/>
      <c r="D638" s="13"/>
      <c r="F638" s="13"/>
    </row>
    <row r="639" spans="3:6" x14ac:dyDescent="0.25">
      <c r="C639" s="13"/>
      <c r="D639" s="13"/>
      <c r="F639" s="13"/>
    </row>
    <row r="640" spans="3:6" x14ac:dyDescent="0.25">
      <c r="C640" s="13"/>
      <c r="D640" s="13"/>
      <c r="F640" s="13"/>
    </row>
    <row r="641" spans="3:6" x14ac:dyDescent="0.25">
      <c r="C641" s="13"/>
      <c r="D641" s="13"/>
      <c r="F641" s="13"/>
    </row>
    <row r="642" spans="3:6" x14ac:dyDescent="0.25">
      <c r="C642" s="13"/>
      <c r="D642" s="13"/>
      <c r="F642" s="13"/>
    </row>
    <row r="643" spans="3:6" x14ac:dyDescent="0.25">
      <c r="C643" s="13"/>
      <c r="D643" s="13"/>
      <c r="F643" s="13"/>
    </row>
    <row r="644" spans="3:6" x14ac:dyDescent="0.25">
      <c r="C644" s="13"/>
      <c r="D644" s="13"/>
      <c r="F644" s="13"/>
    </row>
    <row r="645" spans="3:6" x14ac:dyDescent="0.25">
      <c r="C645" s="13"/>
      <c r="D645" s="13"/>
      <c r="F645" s="13"/>
    </row>
    <row r="646" spans="3:6" x14ac:dyDescent="0.25">
      <c r="C646" s="13"/>
      <c r="D646" s="13"/>
      <c r="F646" s="13"/>
    </row>
    <row r="647" spans="3:6" x14ac:dyDescent="0.25">
      <c r="C647" s="13"/>
      <c r="D647" s="13"/>
      <c r="F647" s="13"/>
    </row>
    <row r="648" spans="3:6" x14ac:dyDescent="0.25">
      <c r="C648" s="13"/>
      <c r="D648" s="13"/>
      <c r="F648" s="13"/>
    </row>
    <row r="649" spans="3:6" x14ac:dyDescent="0.25">
      <c r="C649" s="13"/>
      <c r="D649" s="13"/>
      <c r="F649" s="13"/>
    </row>
    <row r="650" spans="3:6" x14ac:dyDescent="0.25">
      <c r="C650" s="13"/>
      <c r="D650" s="13"/>
      <c r="F650" s="13"/>
    </row>
    <row r="651" spans="3:6" x14ac:dyDescent="0.25">
      <c r="C651" s="13"/>
      <c r="D651" s="13"/>
      <c r="F651" s="13"/>
    </row>
    <row r="652" spans="3:6" x14ac:dyDescent="0.25">
      <c r="C652" s="13"/>
      <c r="D652" s="13"/>
      <c r="F652" s="13"/>
    </row>
    <row r="653" spans="3:6" x14ac:dyDescent="0.25">
      <c r="C653" s="13"/>
      <c r="D653" s="13"/>
      <c r="F653" s="13"/>
    </row>
    <row r="654" spans="3:6" x14ac:dyDescent="0.25">
      <c r="C654" s="13"/>
      <c r="D654" s="13"/>
      <c r="F654" s="13"/>
    </row>
    <row r="655" spans="3:6" x14ac:dyDescent="0.25">
      <c r="C655" s="13"/>
      <c r="D655" s="13"/>
      <c r="F655" s="13"/>
    </row>
    <row r="656" spans="3:6" x14ac:dyDescent="0.25">
      <c r="C656" s="13"/>
      <c r="D656" s="13"/>
      <c r="F656" s="13"/>
    </row>
    <row r="657" spans="3:6" x14ac:dyDescent="0.25">
      <c r="C657" s="13"/>
      <c r="D657" s="13"/>
      <c r="F657" s="13"/>
    </row>
    <row r="658" spans="3:6" x14ac:dyDescent="0.25">
      <c r="C658" s="13"/>
      <c r="D658" s="13"/>
      <c r="F658" s="13"/>
    </row>
    <row r="659" spans="3:6" x14ac:dyDescent="0.25">
      <c r="C659" s="13"/>
      <c r="D659" s="13"/>
      <c r="F659" s="13"/>
    </row>
    <row r="660" spans="3:6" x14ac:dyDescent="0.25">
      <c r="C660" s="13"/>
      <c r="D660" s="13"/>
      <c r="F660" s="13"/>
    </row>
    <row r="661" spans="3:6" x14ac:dyDescent="0.25">
      <c r="C661" s="13"/>
      <c r="D661" s="13"/>
      <c r="F661" s="13"/>
    </row>
    <row r="662" spans="3:6" x14ac:dyDescent="0.25">
      <c r="C662" s="13"/>
      <c r="D662" s="13"/>
      <c r="F662" s="13"/>
    </row>
    <row r="663" spans="3:6" x14ac:dyDescent="0.25">
      <c r="C663" s="13"/>
      <c r="D663" s="13"/>
      <c r="F663" s="13"/>
    </row>
    <row r="664" spans="3:6" x14ac:dyDescent="0.25">
      <c r="C664" s="13"/>
      <c r="D664" s="13"/>
      <c r="F664" s="13"/>
    </row>
    <row r="665" spans="3:6" x14ac:dyDescent="0.25">
      <c r="C665" s="13"/>
      <c r="D665" s="13"/>
      <c r="F665" s="13"/>
    </row>
    <row r="666" spans="3:6" x14ac:dyDescent="0.25">
      <c r="C666" s="13"/>
      <c r="D666" s="13"/>
      <c r="F666" s="13"/>
    </row>
    <row r="667" spans="3:6" x14ac:dyDescent="0.25">
      <c r="C667" s="13"/>
      <c r="D667" s="13"/>
      <c r="F667" s="13"/>
    </row>
    <row r="668" spans="3:6" x14ac:dyDescent="0.25">
      <c r="C668" s="13"/>
      <c r="D668" s="13"/>
      <c r="F668" s="13"/>
    </row>
    <row r="669" spans="3:6" x14ac:dyDescent="0.25">
      <c r="C669" s="13"/>
      <c r="D669" s="13"/>
      <c r="F669" s="13"/>
    </row>
    <row r="670" spans="3:6" x14ac:dyDescent="0.25">
      <c r="C670" s="13"/>
      <c r="D670" s="13"/>
      <c r="F670" s="13"/>
    </row>
    <row r="671" spans="3:6" x14ac:dyDescent="0.25">
      <c r="C671" s="13"/>
      <c r="D671" s="13"/>
      <c r="F671" s="13"/>
    </row>
    <row r="672" spans="3:6" x14ac:dyDescent="0.25">
      <c r="C672" s="13"/>
      <c r="D672" s="13"/>
      <c r="F672" s="13"/>
    </row>
    <row r="673" spans="3:6" x14ac:dyDescent="0.25">
      <c r="C673" s="13"/>
      <c r="D673" s="13"/>
      <c r="F673" s="13"/>
    </row>
    <row r="674" spans="3:6" x14ac:dyDescent="0.25">
      <c r="C674" s="13"/>
      <c r="D674" s="13"/>
      <c r="F674" s="13"/>
    </row>
    <row r="675" spans="3:6" x14ac:dyDescent="0.25">
      <c r="C675" s="13"/>
      <c r="D675" s="13"/>
      <c r="F675" s="13"/>
    </row>
    <row r="676" spans="3:6" x14ac:dyDescent="0.25">
      <c r="C676" s="13"/>
      <c r="D676" s="13"/>
      <c r="F676" s="13"/>
    </row>
    <row r="677" spans="3:6" x14ac:dyDescent="0.25">
      <c r="C677" s="13"/>
      <c r="D677" s="13"/>
      <c r="F677" s="13"/>
    </row>
    <row r="678" spans="3:6" x14ac:dyDescent="0.25">
      <c r="C678" s="13"/>
      <c r="D678" s="13"/>
      <c r="F678" s="13"/>
    </row>
    <row r="679" spans="3:6" x14ac:dyDescent="0.25">
      <c r="C679" s="13"/>
      <c r="D679" s="13"/>
      <c r="F679" s="13"/>
    </row>
    <row r="680" spans="3:6" x14ac:dyDescent="0.25">
      <c r="C680" s="13"/>
      <c r="D680" s="13"/>
      <c r="F680" s="13"/>
    </row>
    <row r="681" spans="3:6" x14ac:dyDescent="0.25">
      <c r="C681" s="13"/>
      <c r="D681" s="13"/>
      <c r="F681" s="13"/>
    </row>
    <row r="682" spans="3:6" x14ac:dyDescent="0.25">
      <c r="C682" s="13"/>
      <c r="D682" s="13"/>
      <c r="F682" s="13"/>
    </row>
    <row r="683" spans="3:6" x14ac:dyDescent="0.25">
      <c r="C683" s="13"/>
      <c r="D683" s="13"/>
      <c r="F683" s="13"/>
    </row>
    <row r="684" spans="3:6" x14ac:dyDescent="0.25">
      <c r="C684" s="13"/>
      <c r="D684" s="13"/>
      <c r="F684" s="13"/>
    </row>
    <row r="685" spans="3:6" x14ac:dyDescent="0.25">
      <c r="C685" s="13"/>
      <c r="D685" s="13"/>
      <c r="F685" s="13"/>
    </row>
    <row r="686" spans="3:6" x14ac:dyDescent="0.25">
      <c r="C686" s="13"/>
      <c r="D686" s="13"/>
      <c r="F686" s="13"/>
    </row>
    <row r="687" spans="3:6" x14ac:dyDescent="0.25">
      <c r="C687" s="13"/>
      <c r="D687" s="13"/>
      <c r="F687" s="13"/>
    </row>
    <row r="688" spans="3:6" x14ac:dyDescent="0.25">
      <c r="C688" s="13"/>
      <c r="D688" s="13"/>
      <c r="F688" s="13"/>
    </row>
    <row r="689" spans="3:6" x14ac:dyDescent="0.25">
      <c r="C689" s="13"/>
      <c r="D689" s="13"/>
      <c r="F689" s="13"/>
    </row>
    <row r="690" spans="3:6" x14ac:dyDescent="0.25">
      <c r="C690" s="13"/>
      <c r="D690" s="13"/>
      <c r="F690" s="13"/>
    </row>
    <row r="691" spans="3:6" x14ac:dyDescent="0.25">
      <c r="C691" s="13"/>
      <c r="D691" s="13"/>
      <c r="F691" s="13"/>
    </row>
    <row r="692" spans="3:6" x14ac:dyDescent="0.25">
      <c r="C692" s="13"/>
      <c r="D692" s="13"/>
      <c r="F692" s="13"/>
    </row>
    <row r="693" spans="3:6" x14ac:dyDescent="0.25">
      <c r="C693" s="13"/>
      <c r="D693" s="13"/>
      <c r="F693" s="13"/>
    </row>
    <row r="694" spans="3:6" x14ac:dyDescent="0.25">
      <c r="C694" s="13"/>
      <c r="D694" s="13"/>
      <c r="F694" s="13"/>
    </row>
    <row r="695" spans="3:6" x14ac:dyDescent="0.25">
      <c r="C695" s="13"/>
      <c r="D695" s="13"/>
      <c r="F695" s="13"/>
    </row>
    <row r="696" spans="3:6" x14ac:dyDescent="0.25">
      <c r="C696" s="13"/>
      <c r="D696" s="13"/>
      <c r="F696" s="13"/>
    </row>
    <row r="697" spans="3:6" x14ac:dyDescent="0.25">
      <c r="C697" s="13"/>
      <c r="D697" s="13"/>
      <c r="F697" s="13"/>
    </row>
    <row r="698" spans="3:6" x14ac:dyDescent="0.25">
      <c r="C698" s="13"/>
      <c r="D698" s="13"/>
      <c r="F698" s="13"/>
    </row>
    <row r="699" spans="3:6" x14ac:dyDescent="0.25">
      <c r="C699" s="13"/>
      <c r="D699" s="13"/>
      <c r="F699" s="13"/>
    </row>
    <row r="700" spans="3:6" x14ac:dyDescent="0.25">
      <c r="C700" s="13"/>
      <c r="D700" s="13"/>
      <c r="F700" s="13"/>
    </row>
    <row r="701" spans="3:6" x14ac:dyDescent="0.25">
      <c r="C701" s="13"/>
      <c r="D701" s="13"/>
      <c r="F701" s="13"/>
    </row>
    <row r="702" spans="3:6" x14ac:dyDescent="0.25">
      <c r="C702" s="13"/>
      <c r="D702" s="13"/>
      <c r="F702" s="13"/>
    </row>
    <row r="703" spans="3:6" x14ac:dyDescent="0.25">
      <c r="C703" s="13"/>
      <c r="D703" s="13"/>
      <c r="F703" s="13"/>
    </row>
    <row r="704" spans="3:6" x14ac:dyDescent="0.25">
      <c r="C704" s="13"/>
      <c r="D704" s="13"/>
      <c r="F704" s="13"/>
    </row>
    <row r="705" spans="3:6" x14ac:dyDescent="0.25">
      <c r="C705" s="13"/>
      <c r="D705" s="13"/>
      <c r="F705" s="13"/>
    </row>
    <row r="706" spans="3:6" x14ac:dyDescent="0.25">
      <c r="C706" s="13"/>
      <c r="D706" s="13"/>
      <c r="F706" s="13"/>
    </row>
    <row r="707" spans="3:6" x14ac:dyDescent="0.25">
      <c r="C707" s="13"/>
      <c r="D707" s="13"/>
      <c r="F707" s="13"/>
    </row>
    <row r="708" spans="3:6" x14ac:dyDescent="0.25">
      <c r="C708" s="13"/>
      <c r="D708" s="13"/>
      <c r="F708" s="13"/>
    </row>
    <row r="709" spans="3:6" x14ac:dyDescent="0.25">
      <c r="C709" s="13"/>
      <c r="D709" s="13"/>
      <c r="F709" s="13"/>
    </row>
    <row r="710" spans="3:6" x14ac:dyDescent="0.25">
      <c r="C710" s="13"/>
      <c r="D710" s="13"/>
      <c r="F710" s="13"/>
    </row>
    <row r="711" spans="3:6" x14ac:dyDescent="0.25">
      <c r="C711" s="13"/>
      <c r="D711" s="13"/>
      <c r="F711" s="13"/>
    </row>
    <row r="712" spans="3:6" x14ac:dyDescent="0.25">
      <c r="C712" s="13"/>
      <c r="D712" s="13"/>
      <c r="F712" s="13"/>
    </row>
    <row r="713" spans="3:6" x14ac:dyDescent="0.25">
      <c r="C713" s="13"/>
      <c r="D713" s="13"/>
      <c r="F713" s="13"/>
    </row>
    <row r="714" spans="3:6" x14ac:dyDescent="0.25">
      <c r="C714" s="13"/>
      <c r="D714" s="13"/>
      <c r="F714" s="13"/>
    </row>
    <row r="715" spans="3:6" x14ac:dyDescent="0.25">
      <c r="C715" s="13"/>
      <c r="D715" s="13"/>
      <c r="F715" s="13"/>
    </row>
    <row r="716" spans="3:6" x14ac:dyDescent="0.25">
      <c r="C716" s="13"/>
      <c r="D716" s="13"/>
      <c r="F716" s="13"/>
    </row>
    <row r="717" spans="3:6" x14ac:dyDescent="0.25">
      <c r="C717" s="13"/>
      <c r="D717" s="13"/>
      <c r="F717" s="13"/>
    </row>
    <row r="718" spans="3:6" x14ac:dyDescent="0.25">
      <c r="C718" s="13"/>
      <c r="D718" s="13"/>
      <c r="F718" s="13"/>
    </row>
    <row r="719" spans="3:6" x14ac:dyDescent="0.25">
      <c r="C719" s="13"/>
      <c r="D719" s="13"/>
      <c r="F719" s="13"/>
    </row>
    <row r="720" spans="3:6" x14ac:dyDescent="0.25">
      <c r="C720" s="13"/>
      <c r="D720" s="13"/>
      <c r="F720" s="13"/>
    </row>
    <row r="721" spans="3:6" x14ac:dyDescent="0.25">
      <c r="C721" s="13"/>
      <c r="D721" s="13"/>
      <c r="F721" s="13"/>
    </row>
    <row r="722" spans="3:6" x14ac:dyDescent="0.25">
      <c r="C722" s="13"/>
      <c r="D722" s="13"/>
      <c r="F722" s="13"/>
    </row>
    <row r="723" spans="3:6" x14ac:dyDescent="0.25">
      <c r="C723" s="13"/>
      <c r="D723" s="13"/>
      <c r="F723" s="13"/>
    </row>
    <row r="724" spans="3:6" x14ac:dyDescent="0.25">
      <c r="C724" s="13"/>
      <c r="D724" s="13"/>
      <c r="F724" s="13"/>
    </row>
    <row r="725" spans="3:6" x14ac:dyDescent="0.25">
      <c r="C725" s="13"/>
      <c r="D725" s="13"/>
      <c r="F725" s="13"/>
    </row>
    <row r="726" spans="3:6" x14ac:dyDescent="0.25">
      <c r="C726" s="13"/>
      <c r="D726" s="13"/>
      <c r="F726" s="13"/>
    </row>
    <row r="727" spans="3:6" x14ac:dyDescent="0.25">
      <c r="C727" s="13"/>
      <c r="D727" s="13"/>
      <c r="F727" s="13"/>
    </row>
    <row r="728" spans="3:6" x14ac:dyDescent="0.25">
      <c r="C728" s="13"/>
      <c r="D728" s="13"/>
      <c r="F728" s="13"/>
    </row>
    <row r="729" spans="3:6" x14ac:dyDescent="0.25">
      <c r="C729" s="13"/>
      <c r="D729" s="13"/>
      <c r="F729" s="13"/>
    </row>
    <row r="730" spans="3:6" x14ac:dyDescent="0.25">
      <c r="C730" s="13"/>
      <c r="F730" s="13"/>
    </row>
    <row r="731" spans="3:6" x14ac:dyDescent="0.25">
      <c r="F731" s="13"/>
    </row>
  </sheetData>
  <mergeCells count="5">
    <mergeCell ref="A7:H7"/>
    <mergeCell ref="A9:A10"/>
    <mergeCell ref="B9:B10"/>
    <mergeCell ref="C9:F9"/>
    <mergeCell ref="G9:H9"/>
  </mergeCells>
  <phoneticPr fontId="0" type="noConversion"/>
  <pageMargins left="0.78740157480314965" right="0.39370078740157483" top="0.15748031496062992" bottom="0.19685039370078741" header="0.19685039370078741" footer="0.19685039370078741"/>
  <pageSetup paperSize="9" scale="5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Company>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Совет</cp:lastModifiedBy>
  <cp:lastPrinted>2026-04-22T23:09:18Z</cp:lastPrinted>
  <dcterms:created xsi:type="dcterms:W3CDTF">2004-12-14T02:28:06Z</dcterms:created>
  <dcterms:modified xsi:type="dcterms:W3CDTF">2026-07-01T23:44:28Z</dcterms:modified>
</cp:coreProperties>
</file>